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22064\AppData\Local\Temp\CyfeTemp\TEMP00002\"/>
    </mc:Choice>
  </mc:AlternateContent>
  <workbookProtection workbookAlgorithmName="SHA-512" workbookHashValue="w81WrYCusVKqnk4ndN5CF2lKFPYcDxlGPAyovliTNrFrIcAMIAKrB5LUMUIN6bNYdpAWlWNcyC8/4oaFvuQVzA==" workbookSaltValue="HC7/nmXyfXTyn/HIDziYdw==" workbookSpinCount="100000" lockStructure="1"/>
  <bookViews>
    <workbookView xWindow="28680" yWindow="-120" windowWidth="29040" windowHeight="15840"/>
  </bookViews>
  <sheets>
    <sheet name="計算シート" sheetId="1" r:id="rId1"/>
    <sheet name="機器ごとの給湯効率　確認シート" sheetId="5" r:id="rId2"/>
    <sheet name="詳細試算" sheetId="4" state="hidden" r:id="rId3"/>
    <sheet name="テーブル" sheetId="2" state="hidden" r:id="rId4"/>
  </sheets>
  <definedNames>
    <definedName name="__IntlFixup" hidden="1">TRUE</definedName>
    <definedName name="__IntlFixupTable" localSheetId="1" hidden="1">#REF!</definedName>
    <definedName name="__IntlFixupTable" localSheetId="2" hidden="1">#REF!</definedName>
    <definedName name="__IntlFixupTable" hidden="1">#REF!</definedName>
    <definedName name="_xlnm._FilterDatabase" localSheetId="2" hidden="1">詳細試算!$A$1:$A$42</definedName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Sort" hidden="1">#REF!</definedName>
    <definedName name="a" localSheetId="1" hidden="1">{#N/A,#N/A,FALSE,"表形式"}</definedName>
    <definedName name="a" hidden="1">{#N/A,#N/A,FALSE,"表形式"}</definedName>
    <definedName name="aaa" localSheetId="1">'機器ごとの給湯効率　確認シート'!aaa</definedName>
    <definedName name="aaa" localSheetId="2">#N/A</definedName>
    <definedName name="aaa">[0]!aaa</definedName>
    <definedName name="AHO" localSheetId="1" hidden="1">{#N/A,#N/A,FALSE,"表形式"}</definedName>
    <definedName name="AHO" hidden="1">{#N/A,#N/A,FALSE,"表形式"}</definedName>
    <definedName name="b" localSheetId="1" hidden="1">{#N/A,#N/A,FALSE,"表形式"}</definedName>
    <definedName name="b" hidden="1">{#N/A,#N/A,FALSE,"表形式"}</definedName>
    <definedName name="BAKA" localSheetId="1" hidden="1">{#N/A,#N/A,FALSE,"表形式"}</definedName>
    <definedName name="BAKA" hidden="1">{#N/A,#N/A,FALSE,"表形式"}</definedName>
    <definedName name="boxes" localSheetId="2">#REF!,#REF!</definedName>
    <definedName name="boxes">#REF!,#REF!</definedName>
    <definedName name="button_area_1" localSheetId="2">#REF!</definedName>
    <definedName name="button_area_1">#REF!</definedName>
    <definedName name="CC">#REF!</definedName>
    <definedName name="CCT" localSheetId="2">#REF!</definedName>
    <definedName name="CCT">#REF!</definedName>
    <definedName name="celltips_area" localSheetId="2">#REF!</definedName>
    <definedName name="celltips_area">#REF!</definedName>
    <definedName name="dai" localSheetId="1" hidden="1">{#N/A,#N/A,FALSE,"表形式"}</definedName>
    <definedName name="dai" hidden="1">{#N/A,#N/A,FALSE,"表形式"}</definedName>
    <definedName name="daiu" localSheetId="1" hidden="1">{#N/A,#N/A,FALSE,"表形式"}</definedName>
    <definedName name="daiu" hidden="1">{#N/A,#N/A,FALSE,"表形式"}</definedName>
    <definedName name="data1" localSheetId="2">#REF!</definedName>
    <definedName name="data1">#REF!</definedName>
    <definedName name="data10" localSheetId="2">#REF!</definedName>
    <definedName name="data10">#REF!</definedName>
    <definedName name="data100" localSheetId="2">#REF!</definedName>
    <definedName name="data100">#REF!</definedName>
    <definedName name="data101" localSheetId="2">#REF!</definedName>
    <definedName name="data101">#REF!</definedName>
    <definedName name="data11" localSheetId="2">#REF!</definedName>
    <definedName name="data11">#REF!</definedName>
    <definedName name="data12" localSheetId="2">#REF!</definedName>
    <definedName name="data12">#REF!</definedName>
    <definedName name="data13" localSheetId="2">#REF!</definedName>
    <definedName name="data13">#REF!</definedName>
    <definedName name="data14" localSheetId="2">#REF!</definedName>
    <definedName name="data14">#REF!</definedName>
    <definedName name="data15" localSheetId="2">#REF!</definedName>
    <definedName name="data15">#REF!</definedName>
    <definedName name="data16" localSheetId="2">#REF!</definedName>
    <definedName name="data16">#REF!</definedName>
    <definedName name="data17" localSheetId="2">#REF!</definedName>
    <definedName name="data17">#REF!</definedName>
    <definedName name="data18" localSheetId="2">#REF!</definedName>
    <definedName name="data18">#REF!</definedName>
    <definedName name="data19" localSheetId="2">#REF!</definedName>
    <definedName name="data19">#REF!</definedName>
    <definedName name="data2" localSheetId="2">#REF!</definedName>
    <definedName name="data2">#REF!</definedName>
    <definedName name="data20" localSheetId="2">#REF!</definedName>
    <definedName name="data20">#REF!</definedName>
    <definedName name="data21" localSheetId="2">#REF!</definedName>
    <definedName name="data21">#REF!</definedName>
    <definedName name="data22" localSheetId="2">#REF!</definedName>
    <definedName name="data22">#REF!</definedName>
    <definedName name="data23" localSheetId="2">#REF!</definedName>
    <definedName name="data23">#REF!</definedName>
    <definedName name="data24" localSheetId="2">#REF!</definedName>
    <definedName name="data24">#REF!</definedName>
    <definedName name="data25" localSheetId="2">#REF!</definedName>
    <definedName name="data25">#REF!</definedName>
    <definedName name="data26" localSheetId="2">#REF!</definedName>
    <definedName name="data26">#REF!</definedName>
    <definedName name="data27" localSheetId="2">#REF!</definedName>
    <definedName name="data27">#REF!</definedName>
    <definedName name="data28" localSheetId="2">#REF!</definedName>
    <definedName name="data28">#REF!</definedName>
    <definedName name="data29" localSheetId="2">#REF!</definedName>
    <definedName name="data29">#REF!</definedName>
    <definedName name="data3" localSheetId="2">#REF!</definedName>
    <definedName name="data3">#REF!</definedName>
    <definedName name="data30" localSheetId="2">#REF!</definedName>
    <definedName name="data30">#REF!</definedName>
    <definedName name="data31" localSheetId="2">#REF!</definedName>
    <definedName name="data31">#REF!</definedName>
    <definedName name="data32" localSheetId="2">#REF!</definedName>
    <definedName name="data32">#REF!</definedName>
    <definedName name="data33" localSheetId="2">#REF!</definedName>
    <definedName name="data33">#REF!</definedName>
    <definedName name="data34" localSheetId="2">#REF!</definedName>
    <definedName name="data34">#REF!</definedName>
    <definedName name="data35" localSheetId="2">#REF!</definedName>
    <definedName name="data35">#REF!</definedName>
    <definedName name="data36" localSheetId="2">#REF!</definedName>
    <definedName name="data36">#REF!</definedName>
    <definedName name="data37" localSheetId="2">#REF!</definedName>
    <definedName name="data37">#REF!</definedName>
    <definedName name="data38" localSheetId="2">#REF!</definedName>
    <definedName name="data38">#REF!</definedName>
    <definedName name="data39" localSheetId="2">#REF!</definedName>
    <definedName name="data39">#REF!</definedName>
    <definedName name="data4" localSheetId="2">#REF!</definedName>
    <definedName name="data4">#REF!</definedName>
    <definedName name="data40" localSheetId="2">#REF!</definedName>
    <definedName name="data40">#REF!</definedName>
    <definedName name="data41" localSheetId="2">#REF!</definedName>
    <definedName name="data41">#REF!</definedName>
    <definedName name="data42" localSheetId="2">#REF!</definedName>
    <definedName name="data42">#REF!</definedName>
    <definedName name="data43" localSheetId="2">#REF!</definedName>
    <definedName name="data43">#REF!</definedName>
    <definedName name="data44" localSheetId="2">#REF!</definedName>
    <definedName name="data44">#REF!</definedName>
    <definedName name="data45" localSheetId="2">#REF!</definedName>
    <definedName name="data45">#REF!</definedName>
    <definedName name="data46" localSheetId="2">#REF!</definedName>
    <definedName name="data46">#REF!</definedName>
    <definedName name="data47" localSheetId="2">#REF!</definedName>
    <definedName name="data47">#REF!</definedName>
    <definedName name="data48" localSheetId="2">#REF!</definedName>
    <definedName name="data48">#REF!</definedName>
    <definedName name="data49" localSheetId="2">#REF!</definedName>
    <definedName name="data49">#REF!</definedName>
    <definedName name="data5" localSheetId="2">#REF!</definedName>
    <definedName name="data5">#REF!</definedName>
    <definedName name="data50" localSheetId="2">#REF!</definedName>
    <definedName name="data50">#REF!</definedName>
    <definedName name="data51" localSheetId="2">#REF!</definedName>
    <definedName name="data51">#REF!</definedName>
    <definedName name="data52" localSheetId="2">#REF!</definedName>
    <definedName name="data52">#REF!</definedName>
    <definedName name="data53" localSheetId="2">#REF!</definedName>
    <definedName name="data53">#REF!</definedName>
    <definedName name="data54" localSheetId="2">#REF!</definedName>
    <definedName name="data54">#REF!</definedName>
    <definedName name="data55" localSheetId="2">#REF!</definedName>
    <definedName name="data55">#REF!</definedName>
    <definedName name="data56" localSheetId="2">#REF!</definedName>
    <definedName name="data56">#REF!</definedName>
    <definedName name="data57" localSheetId="2">#REF!</definedName>
    <definedName name="data57">#REF!</definedName>
    <definedName name="data58" localSheetId="2">#REF!</definedName>
    <definedName name="data58">#REF!</definedName>
    <definedName name="data59" localSheetId="2">#REF!</definedName>
    <definedName name="data59">#REF!</definedName>
    <definedName name="data6" localSheetId="2">#REF!</definedName>
    <definedName name="data6">#REF!</definedName>
    <definedName name="data60" localSheetId="2">#REF!</definedName>
    <definedName name="data60">#REF!</definedName>
    <definedName name="data61" localSheetId="2">#REF!</definedName>
    <definedName name="data61">#REF!</definedName>
    <definedName name="data62" localSheetId="2">#REF!</definedName>
    <definedName name="data62">#REF!</definedName>
    <definedName name="data63" localSheetId="2">#REF!</definedName>
    <definedName name="data63">#REF!</definedName>
    <definedName name="data64" localSheetId="2">#REF!</definedName>
    <definedName name="data64">#REF!</definedName>
    <definedName name="data65" localSheetId="2">#REF!</definedName>
    <definedName name="data65">#REF!</definedName>
    <definedName name="data66" localSheetId="2">#REF!</definedName>
    <definedName name="data66">#REF!</definedName>
    <definedName name="data67" localSheetId="2">#REF!</definedName>
    <definedName name="data67">#REF!</definedName>
    <definedName name="data68" localSheetId="2">#REF!</definedName>
    <definedName name="data68">#REF!</definedName>
    <definedName name="data69" localSheetId="2">#REF!</definedName>
    <definedName name="data69">#REF!</definedName>
    <definedName name="data7" localSheetId="2">#REF!</definedName>
    <definedName name="data7">#REF!</definedName>
    <definedName name="data70" localSheetId="2">#REF!</definedName>
    <definedName name="data70">#REF!</definedName>
    <definedName name="data71" localSheetId="2">#REF!</definedName>
    <definedName name="data71">#REF!</definedName>
    <definedName name="data72" localSheetId="2">#REF!</definedName>
    <definedName name="data72">#REF!</definedName>
    <definedName name="data73" localSheetId="2">#REF!</definedName>
    <definedName name="data73">#REF!</definedName>
    <definedName name="data74" localSheetId="2">#REF!</definedName>
    <definedName name="data74">#REF!</definedName>
    <definedName name="data75" localSheetId="2">#REF!</definedName>
    <definedName name="data75">#REF!</definedName>
    <definedName name="data76" localSheetId="2">#REF!</definedName>
    <definedName name="data76">#REF!</definedName>
    <definedName name="data77" localSheetId="2">#REF!</definedName>
    <definedName name="data77">#REF!</definedName>
    <definedName name="data78" localSheetId="2">#REF!</definedName>
    <definedName name="data78">#REF!</definedName>
    <definedName name="data79" localSheetId="2">#REF!</definedName>
    <definedName name="data79">#REF!</definedName>
    <definedName name="data8" localSheetId="2">#REF!</definedName>
    <definedName name="data8">#REF!</definedName>
    <definedName name="data80" localSheetId="2">#REF!</definedName>
    <definedName name="data80">#REF!</definedName>
    <definedName name="data81" localSheetId="2">#REF!</definedName>
    <definedName name="data81">#REF!</definedName>
    <definedName name="data82" localSheetId="2">#REF!</definedName>
    <definedName name="data82">#REF!</definedName>
    <definedName name="data83" localSheetId="2">#REF!</definedName>
    <definedName name="data83">#REF!</definedName>
    <definedName name="data84" localSheetId="2">#REF!</definedName>
    <definedName name="data84">#REF!</definedName>
    <definedName name="data85" localSheetId="2">#REF!</definedName>
    <definedName name="data85">#REF!</definedName>
    <definedName name="data86" localSheetId="2">#REF!</definedName>
    <definedName name="data86">#REF!</definedName>
    <definedName name="data87" localSheetId="2">#REF!</definedName>
    <definedName name="data87">#REF!</definedName>
    <definedName name="data88" localSheetId="2">#REF!</definedName>
    <definedName name="data88">#REF!</definedName>
    <definedName name="data89" localSheetId="2">#REF!</definedName>
    <definedName name="data89">#REF!</definedName>
    <definedName name="data9" localSheetId="2">#REF!</definedName>
    <definedName name="data9">#REF!</definedName>
    <definedName name="data90" localSheetId="2">#REF!</definedName>
    <definedName name="data90">#REF!</definedName>
    <definedName name="data91" localSheetId="2">#REF!</definedName>
    <definedName name="data91">#REF!</definedName>
    <definedName name="data92" localSheetId="2">#REF!</definedName>
    <definedName name="data92">#REF!</definedName>
    <definedName name="data93" localSheetId="2">#REF!</definedName>
    <definedName name="data93">#REF!</definedName>
    <definedName name="data94" localSheetId="2">#REF!</definedName>
    <definedName name="data94">#REF!</definedName>
    <definedName name="data95" localSheetId="2">#REF!</definedName>
    <definedName name="data95">#REF!</definedName>
    <definedName name="data96" localSheetId="2">#REF!</definedName>
    <definedName name="data96">#REF!</definedName>
    <definedName name="data97" localSheetId="2">#REF!</definedName>
    <definedName name="data97">#REF!</definedName>
    <definedName name="data98" localSheetId="2">#REF!</definedName>
    <definedName name="data98">#REF!</definedName>
    <definedName name="data99" localSheetId="2">#REF!</definedName>
    <definedName name="data99">#REF!</definedName>
    <definedName name="dausi" localSheetId="1" hidden="1">{#N/A,#N/A,FALSE,"表形式"}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2">#REF!</definedName>
    <definedName name="display_area_2">#REF!</definedName>
    <definedName name="GO" localSheetId="1">'機器ごとの給湯効率　確認シート'!GO</definedName>
    <definedName name="GO" localSheetId="2">#N/A</definedName>
    <definedName name="GO">[0]!GO</definedName>
    <definedName name="GoAssetChart" localSheetId="1">'機器ごとの給湯効率　確認シート'!GoAssetChart</definedName>
    <definedName name="GoAssetChart" localSheetId="2">#N/A</definedName>
    <definedName name="GoAssetChart">[0]!GoAssetChart</definedName>
    <definedName name="GoBack" localSheetId="1">'機器ごとの給湯効率　確認シート'!GoBack</definedName>
    <definedName name="GoBack" localSheetId="2">#N/A</definedName>
    <definedName name="GoBack">[0]!GoBack</definedName>
    <definedName name="GoBalanceSheet" localSheetId="1">'機器ごとの給湯効率　確認シート'!GoBalanceSheet</definedName>
    <definedName name="GoBalanceSheet" localSheetId="2">#N/A</definedName>
    <definedName name="GoBalanceSheet">[0]!GoBalanceSheet</definedName>
    <definedName name="GoCashFlow" localSheetId="1">'機器ごとの給湯効率　確認シート'!GoCashFlow</definedName>
    <definedName name="GoCashFlow" localSheetId="2">#N/A</definedName>
    <definedName name="GoCashFlow">[0]!GoCashFlow</definedName>
    <definedName name="GoData" localSheetId="1">'機器ごとの給湯効率　確認シート'!GoData</definedName>
    <definedName name="GoData" localSheetId="2">#N/A</definedName>
    <definedName name="GoData">[0]!GoData</definedName>
    <definedName name="GoIncomeChart" localSheetId="1">'機器ごとの給湯効率　確認シート'!GoIncomeChart</definedName>
    <definedName name="GoIncomeChart" localSheetId="2">#N/A</definedName>
    <definedName name="GoIncomeChart">[0]!GoIncomeChart</definedName>
    <definedName name="hotel" localSheetId="1" hidden="1">{#N/A,#N/A,FALSE,"表形式"}</definedName>
    <definedName name="hotel" hidden="1">{#N/A,#N/A,FALSE,"表形式"}</definedName>
    <definedName name="hotel増設後発電" localSheetId="1" hidden="1">{#N/A,#N/A,FALSE,"表形式"}</definedName>
    <definedName name="hotel増設後発電" hidden="1">{#N/A,#N/A,FALSE,"表形式"}</definedName>
    <definedName name="ｌｋｌｋ" localSheetId="1">'機器ごとの給湯効率　確認シート'!ｌｋｌｋ</definedName>
    <definedName name="ｌｋｌｋ" localSheetId="2">#N/A</definedName>
    <definedName name="ｌｋｌｋ">[0]!ｌｋｌｋ</definedName>
    <definedName name="NO" localSheetId="1">#REF!</definedName>
    <definedName name="NO" localSheetId="2">#REF!</definedName>
    <definedName name="NO">#REF!</definedName>
    <definedName name="_xlnm.Print_Area" localSheetId="1">'機器ごとの給湯効率　確認シート'!$A$1:$O$39</definedName>
    <definedName name="_xlnm.Print_Area" localSheetId="2">詳細試算!$C$1:$S$23</definedName>
    <definedName name="TABLE.K" localSheetId="2">#REF!</definedName>
    <definedName name="TABLE.K">#REF!</definedName>
    <definedName name="TABLE.R" localSheetId="2">#REF!</definedName>
    <definedName name="TABLE.R">#REF!</definedName>
    <definedName name="TABLE.S" localSheetId="2">#REF!</definedName>
    <definedName name="TABLE.S">#REF!</definedName>
    <definedName name="TABLE.V" localSheetId="2">#REF!</definedName>
    <definedName name="TABLE.V">#REF!</definedName>
    <definedName name="thload" localSheetId="1" hidden="1">{#N/A,#N/A,FALSE,"表形式"}</definedName>
    <definedName name="thload" hidden="1">{#N/A,#N/A,FALSE,"表形式"}</definedName>
    <definedName name="TOT" localSheetId="2">#REF!</definedName>
    <definedName name="TOT">#REF!</definedName>
    <definedName name="T登録簿" localSheetId="2">#REF!</definedName>
    <definedName name="T登録簿">#REF!</definedName>
    <definedName name="why" localSheetId="1" hidden="1">{#N/A,#N/A,FALSE,"表形式"}</definedName>
    <definedName name="why" hidden="1">{#N/A,#N/A,FALSE,"表形式"}</definedName>
    <definedName name="wrn.デマンド帳票." localSheetId="1" hidden="1">{#N/A,#N/A,FALSE,"表形式"}</definedName>
    <definedName name="wrn.デマンド帳票." hidden="1">{#N/A,#N/A,FALSE,"表形式"}</definedName>
    <definedName name="あほ" localSheetId="1" hidden="1">{#N/A,#N/A,FALSE,"表形式"}</definedName>
    <definedName name="あほ" hidden="1">{#N/A,#N/A,FALSE,"表形式"}</definedName>
    <definedName name="ｴｺｱｲｽ諸元">#REF!</definedName>
    <definedName name="おｋ" localSheetId="1" hidden="1">{#N/A,#N/A,FALSE,"表形式"}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2">#REF!</definedName>
    <definedName name="ﾀﾞｸﾄ一式">#REF!</definedName>
    <definedName name="ﾋﾞﾙﾏﾙﾁ諸元">#REF!</definedName>
    <definedName name="機器一式" localSheetId="2">#REF!</definedName>
    <definedName name="機器一式">#REF!</definedName>
    <definedName name="機器記載欄">#REF!</definedName>
    <definedName name="機器種別計">#REF!</definedName>
    <definedName name="型式2">#REF!</definedName>
    <definedName name="嫌" localSheetId="1" hidden="1">{#N/A,#N/A,FALSE,"表形式"}</definedName>
    <definedName name="嫌" hidden="1">{#N/A,#N/A,FALSE,"表形式"}</definedName>
    <definedName name="購入分" localSheetId="1" hidden="1">{#N/A,#N/A,FALSE,"表形式"}</definedName>
    <definedName name="購入分" hidden="1">{#N/A,#N/A,FALSE,"表形式"}</definedName>
    <definedName name="合計" localSheetId="1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2">#REF!</definedName>
    <definedName name="自動一式">#REF!</definedName>
    <definedName name="実績分析" localSheetId="1" hidden="1">{#N/A,#N/A,FALSE,"表形式"}</definedName>
    <definedName name="実績分析" hidden="1">{#N/A,#N/A,FALSE,"表形式"}</definedName>
    <definedName name="西村" localSheetId="1" hidden="1">{#N/A,#N/A,FALSE,"表形式"}</definedName>
    <definedName name="西村" hidden="1">{#N/A,#N/A,FALSE,"表形式"}</definedName>
    <definedName name="全量購入分析" localSheetId="1" hidden="1">{#N/A,#N/A,FALSE,"表形式"}</definedName>
    <definedName name="全量購入分析" hidden="1">{#N/A,#N/A,FALSE,"表形式"}</definedName>
    <definedName name="増設後量" localSheetId="1" hidden="1">{#N/A,#N/A,FALSE,"表形式"}</definedName>
    <definedName name="増設後量" hidden="1">{#N/A,#N/A,FALSE,"表形式"}</definedName>
    <definedName name="蓄熱配管">#REF!</definedName>
    <definedName name="提案書２" localSheetId="1" hidden="1">{#N/A,#N/A,FALSE,"表形式"}</definedName>
    <definedName name="提案書２" hidden="1">{#N/A,#N/A,FALSE,"表形式"}</definedName>
    <definedName name="入力画面4" localSheetId="1">'機器ごとの給湯効率　確認シート'!入力画面4</definedName>
    <definedName name="入力画面4" localSheetId="2">#N/A</definedName>
    <definedName name="入力画面4">[0]!入力画面4</definedName>
    <definedName name="配管一式" localSheetId="1">#REF!</definedName>
    <definedName name="配管一式" localSheetId="2">#REF!</definedName>
    <definedName name="配管一式">#REF!</definedName>
    <definedName name="発電" localSheetId="1" hidden="1">{#N/A,#N/A,FALSE,"表形式"}</definedName>
    <definedName name="発電" hidden="1">{#N/A,#N/A,FALSE,"表形式"}</definedName>
    <definedName name="保守費用">#REF!</definedName>
    <definedName name="面積">#REF!</definedName>
    <definedName name="戻り２" localSheetId="1">'機器ごとの給湯効率　確認シート'!戻り２</definedName>
    <definedName name="戻り２" localSheetId="2">#N/A</definedName>
    <definedName name="戻り２">[0]!戻り２</definedName>
    <definedName name="冷媒Ｐ" localSheetId="1">#REF!</definedName>
    <definedName name="冷媒Ｐ">#REF!</definedName>
    <definedName name="冷媒Ｐ２" localSheetId="1">#REF!</definedName>
    <definedName name="冷媒Ｐ２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16" i="4"/>
  <c r="C25" i="1" s="1"/>
  <c r="Q5" i="4" l="1"/>
  <c r="Q6" i="4"/>
  <c r="Q4" i="4"/>
  <c r="P5" i="4"/>
  <c r="P6" i="4"/>
  <c r="P4" i="4"/>
  <c r="E25" i="1" l="1"/>
  <c r="C20" i="4"/>
  <c r="C14" i="4"/>
  <c r="M4" i="4"/>
  <c r="M3" i="4"/>
  <c r="R6" i="4" l="1"/>
  <c r="P11" i="4" s="1"/>
  <c r="R5" i="4"/>
  <c r="L11" i="4" s="1"/>
  <c r="L22" i="4" s="1"/>
  <c r="L23" i="4" s="1"/>
  <c r="R4" i="4"/>
  <c r="G11" i="4" s="1"/>
  <c r="G16" i="4" s="1"/>
  <c r="G17" i="4" s="1"/>
  <c r="G22" i="4" l="1"/>
  <c r="G23" i="4" s="1"/>
  <c r="P16" i="4"/>
  <c r="P17" i="4" s="1"/>
  <c r="P22" i="4"/>
  <c r="P23" i="4" s="1"/>
  <c r="L16" i="4"/>
  <c r="L17" i="4" s="1"/>
  <c r="N11" i="4"/>
  <c r="R11" i="4"/>
  <c r="Q11" i="4"/>
  <c r="O11" i="4"/>
  <c r="I11" i="4"/>
  <c r="K11" i="4"/>
  <c r="J11" i="4"/>
  <c r="H11" i="4"/>
  <c r="M11" i="4"/>
  <c r="J22" i="4" l="1"/>
  <c r="J23" i="4" s="1"/>
  <c r="J16" i="4"/>
  <c r="J17" i="4" s="1"/>
  <c r="Q16" i="4"/>
  <c r="Q17" i="4" s="1"/>
  <c r="Q22" i="4"/>
  <c r="Q23" i="4" s="1"/>
  <c r="M22" i="4"/>
  <c r="M23" i="4" s="1"/>
  <c r="M16" i="4"/>
  <c r="M17" i="4" s="1"/>
  <c r="I16" i="4"/>
  <c r="I17" i="4" s="1"/>
  <c r="I22" i="4"/>
  <c r="I23" i="4" s="1"/>
  <c r="N22" i="4"/>
  <c r="N23" i="4" s="1"/>
  <c r="N16" i="4"/>
  <c r="N17" i="4" s="1"/>
  <c r="K16" i="4"/>
  <c r="K17" i="4" s="1"/>
  <c r="K22" i="4"/>
  <c r="K23" i="4" s="1"/>
  <c r="R22" i="4"/>
  <c r="R23" i="4" s="1"/>
  <c r="R16" i="4"/>
  <c r="R17" i="4" s="1"/>
  <c r="H22" i="4"/>
  <c r="H23" i="4" s="1"/>
  <c r="H16" i="4"/>
  <c r="H17" i="4" s="1"/>
  <c r="O22" i="4"/>
  <c r="O23" i="4" s="1"/>
  <c r="O16" i="4"/>
  <c r="O17" i="4" s="1"/>
  <c r="S11" i="4"/>
  <c r="S23" i="4" l="1"/>
  <c r="D26" i="1" s="1"/>
  <c r="S22" i="4"/>
  <c r="D25" i="1" s="1"/>
  <c r="S16" i="4"/>
  <c r="B25" i="1" s="1"/>
  <c r="S17" i="4"/>
  <c r="B26" i="1" s="1"/>
  <c r="D27" i="1" l="1"/>
  <c r="A28" i="1" s="1"/>
  <c r="S10" i="4"/>
</calcChain>
</file>

<file path=xl/sharedStrings.xml><?xml version="1.0" encoding="utf-8"?>
<sst xmlns="http://schemas.openxmlformats.org/spreadsheetml/2006/main" count="168" uniqueCount="114">
  <si>
    <t>2～3人</t>
    <rPh sb="3" eb="4">
      <t>ニン</t>
    </rPh>
    <phoneticPr fontId="1"/>
  </si>
  <si>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</si>
  <si>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</si>
  <si>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</si>
  <si>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</si>
  <si>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MJ/Ⅼ</t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</si>
  <si>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</si>
  <si>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</si>
  <si>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</si>
  <si>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MJ/日</t>
    <rPh sb="3" eb="4">
      <t>ニチ</t>
    </rPh>
    <phoneticPr fontId="6"/>
  </si>
  <si>
    <t>電力</t>
    <rPh sb="0" eb="2">
      <t>デンリョク</t>
    </rPh>
    <phoneticPr fontId="6"/>
  </si>
  <si>
    <t>MJ/kWh</t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</si>
  <si>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</si>
  <si>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</si>
  <si>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</si>
  <si>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</si>
  <si>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</si>
  <si>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</si>
  <si>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</si>
  <si>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</si>
  <si>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</si>
  <si>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</si>
  <si>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</si>
  <si>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</si>
  <si>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</si>
  <si>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</si>
  <si>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</si>
  <si>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</si>
  <si>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</si>
  <si>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</si>
  <si>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</si>
  <si>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</si>
  <si>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</si>
  <si>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</si>
  <si>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</si>
  <si>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MJ</t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</si>
  <si>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</si>
  <si>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</si>
  <si>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</si>
  <si>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CO2排出量（電力）</t>
    <rPh sb="7" eb="9">
      <t>デンリョク</t>
    </rPh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</si>
  <si>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</si>
  <si>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</si>
  <si>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</si>
  <si>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</si>
  <si>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CO2排出量（灯油）</t>
    <rPh sb="3" eb="5">
      <t>ハイシュツ</t>
    </rPh>
    <rPh sb="5" eb="6">
      <t>リョウ</t>
    </rPh>
    <rPh sb="6" eb="7">
      <t>ヨウリョウ</t>
    </rPh>
    <rPh sb="7" eb="9">
      <t>トウユ</t>
    </rPh>
    <phoneticPr fontId="6"/>
  </si>
  <si>
    <t>e*CO2原単位</t>
    <rPh sb="5" eb="8">
      <t>ゲンタンイ</t>
    </rPh>
    <phoneticPr fontId="6"/>
  </si>
  <si>
    <t>MJ/㎥</t>
    <phoneticPr fontId="6"/>
  </si>
  <si>
    <t>kg-CO2/㎥</t>
    <phoneticPr fontId="6"/>
  </si>
  <si>
    <t>給湯負荷　JIS9220</t>
    <rPh sb="0" eb="2">
      <t>キュウトウ</t>
    </rPh>
    <rPh sb="2" eb="4">
      <t>フカ</t>
    </rPh>
    <phoneticPr fontId="6"/>
  </si>
  <si>
    <t>採用値</t>
    <rPh sb="0" eb="2">
      <t>サイヨウ</t>
    </rPh>
    <rPh sb="2" eb="3">
      <t>チ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</si>
  <si>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</si>
  <si>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</si>
  <si>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</si>
  <si>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</si>
  <si>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（プルダウン）</t>
    <phoneticPr fontId="1"/>
  </si>
  <si>
    <t>②メーカー</t>
    <phoneticPr fontId="1"/>
  </si>
  <si>
    <t>③型式</t>
    <rPh sb="1" eb="3">
      <t>カタシキ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</si>
  <si>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</si>
  <si>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</si>
  <si>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</si>
  <si>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</si>
  <si>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t>（自動）</t>
    <rPh sb="1" eb="3">
      <t>ジドウ</t>
    </rPh>
    <phoneticPr fontId="1"/>
  </si>
  <si>
    <t>（ﾌﾟﾙﾀﾞｳﾝ）</t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</si>
  <si>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</si>
  <si>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</si>
  <si>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6">
      <t>キキコウリツ</t>
    </rPh>
    <rPh sb="7" eb="10">
      <t>ハツネツリョウ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</si>
  <si>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</si>
  <si>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エコキュート</t>
    <phoneticPr fontId="1"/>
  </si>
  <si>
    <t>エコキュート</t>
  </si>
  <si>
    <t>給湯</t>
    <rPh sb="0" eb="2">
      <t>キュウトウ</t>
    </rPh>
    <phoneticPr fontId="1"/>
  </si>
  <si>
    <t>中間期</t>
    <rPh sb="0" eb="3">
      <t>チュウカンキ</t>
    </rPh>
    <phoneticPr fontId="1"/>
  </si>
  <si>
    <t>夏期</t>
    <rPh sb="0" eb="2">
      <t>カキ</t>
    </rPh>
    <phoneticPr fontId="1"/>
  </si>
  <si>
    <t>冬期</t>
    <rPh sb="0" eb="2">
      <t>トウキ</t>
    </rPh>
    <phoneticPr fontId="1"/>
  </si>
  <si>
    <t>保温</t>
    <rPh sb="0" eb="2">
      <t>ホオン</t>
    </rPh>
    <phoneticPr fontId="1"/>
  </si>
  <si>
    <t>4～5人</t>
    <phoneticPr fontId="1"/>
  </si>
  <si>
    <t>（参考様式）</t>
    <rPh sb="1" eb="3">
      <t>サンコウ</t>
    </rPh>
    <rPh sb="3" eb="5">
      <t>ヨウシキ</t>
    </rPh>
    <phoneticPr fontId="1"/>
  </si>
  <si>
    <r>
      <t>エコキュート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削減量　計算シート</t>
    </r>
    <rPh sb="10" eb="12">
      <t>サクゲン</t>
    </rPh>
    <rPh sb="12" eb="13">
      <t>リョウ</t>
    </rPh>
    <rPh sb="14" eb="16">
      <t>ケイサン</t>
    </rPh>
    <phoneticPr fontId="1"/>
  </si>
  <si>
    <t>設置設備の貯湯量</t>
    <rPh sb="0" eb="2">
      <t>セッチ</t>
    </rPh>
    <rPh sb="2" eb="4">
      <t>セツビ</t>
    </rPh>
    <rPh sb="5" eb="7">
      <t>チョトウ</t>
    </rPh>
    <rPh sb="7" eb="8">
      <t>リョウ</t>
    </rPh>
    <phoneticPr fontId="1"/>
  </si>
  <si>
    <t>370ℓ未満</t>
    <rPh sb="4" eb="6">
      <t>ミマン</t>
    </rPh>
    <phoneticPr fontId="1"/>
  </si>
  <si>
    <t>370ℓ以上</t>
    <rPh sb="4" eb="6">
      <t>イジョウ</t>
    </rPh>
    <phoneticPr fontId="1"/>
  </si>
  <si>
    <t>都市ガス</t>
    <rPh sb="0" eb="2">
      <t>トシ</t>
    </rPh>
    <phoneticPr fontId="1"/>
  </si>
  <si>
    <t>灯油給湯器</t>
    <rPh sb="0" eb="2">
      <t>トウユ</t>
    </rPh>
    <rPh sb="2" eb="5">
      <t>キュウトウキ</t>
    </rPh>
    <phoneticPr fontId="1"/>
  </si>
  <si>
    <t>都市ガス給湯器</t>
    <rPh sb="0" eb="2">
      <t>トシ</t>
    </rPh>
    <rPh sb="4" eb="7">
      <t>キュウトウキ</t>
    </rPh>
    <phoneticPr fontId="1"/>
  </si>
  <si>
    <t>ＬＰガス給湯器</t>
    <rPh sb="4" eb="7">
      <t>キュウトウキ</t>
    </rPh>
    <phoneticPr fontId="1"/>
  </si>
  <si>
    <t>電気温水器（エコキュート以外）</t>
    <rPh sb="0" eb="5">
      <t>デンキオンスイキ</t>
    </rPh>
    <rPh sb="12" eb="14">
      <t>イガイ</t>
    </rPh>
    <phoneticPr fontId="1"/>
  </si>
  <si>
    <t>（直接入力）</t>
    <rPh sb="1" eb="3">
      <t>チョクセツ</t>
    </rPh>
    <rPh sb="3" eb="5">
      <t>ニュウリョク</t>
    </rPh>
    <phoneticPr fontId="1"/>
  </si>
  <si>
    <t>（直接入力）</t>
    <rPh sb="3" eb="5">
      <t>ニュウリョク</t>
    </rPh>
    <phoneticPr fontId="1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</si>
  <si>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削減量</t>
    </r>
    <rPh sb="3" eb="5">
      <t>サクゲン</t>
    </rPh>
    <rPh sb="5" eb="6">
      <t>リョウ</t>
    </rPh>
    <phoneticPr fontId="1"/>
  </si>
  <si>
    <r>
      <t>■CO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削減量</t>
    </r>
    <rPh sb="4" eb="6">
      <t>サクゲン</t>
    </rPh>
    <rPh sb="6" eb="7">
      <t>リョウ</t>
    </rPh>
    <phoneticPr fontId="1"/>
  </si>
  <si>
    <t>ＬＰガス</t>
    <phoneticPr fontId="6"/>
  </si>
  <si>
    <t>中間期</t>
    <rPh sb="0" eb="3">
      <t>チュウカンキ</t>
    </rPh>
    <phoneticPr fontId="1"/>
  </si>
  <si>
    <t>夏期</t>
    <rPh sb="0" eb="2">
      <t>カキ</t>
    </rPh>
    <phoneticPr fontId="1"/>
  </si>
  <si>
    <t>発熱量</t>
    <rPh sb="0" eb="2">
      <t>ハツネツ</t>
    </rPh>
    <rPh sb="2" eb="3">
      <t>リョウ</t>
    </rPh>
    <phoneticPr fontId="6"/>
  </si>
  <si>
    <t>〈※　注意事項〉</t>
    <rPh sb="3" eb="5">
      <t>チュウイ</t>
    </rPh>
    <rPh sb="5" eb="7">
      <t>ジコウ</t>
    </rPh>
    <phoneticPr fontId="1"/>
  </si>
  <si>
    <t>①給湯器の種類</t>
    <rPh sb="1" eb="4">
      <t>キュウトウキ</t>
    </rPh>
    <rPh sb="5" eb="7">
      <t>シュルイ</t>
    </rPh>
    <phoneticPr fontId="1"/>
  </si>
  <si>
    <t>④給湯効率（※）</t>
    <rPh sb="1" eb="3">
      <t>キュウトウ</t>
    </rPh>
    <rPh sb="3" eb="5">
      <t>コウリツ</t>
    </rPh>
    <phoneticPr fontId="1"/>
  </si>
  <si>
    <t>給湯効率</t>
    <rPh sb="0" eb="2">
      <t>キュウトウ</t>
    </rPh>
    <rPh sb="2" eb="4">
      <t>コウリツ</t>
    </rPh>
    <phoneticPr fontId="1"/>
  </si>
  <si>
    <t>　・エコキュート：2.49</t>
    <phoneticPr fontId="1"/>
  </si>
  <si>
    <t>なお、効率値がパーセントで表記されている場合は、小数で記載してください（例：85％→0.85）</t>
    <rPh sb="3" eb="5">
      <t>コウリツ</t>
    </rPh>
    <rPh sb="5" eb="6">
      <t>チ</t>
    </rPh>
    <rPh sb="13" eb="15">
      <t>ヒョウキ</t>
    </rPh>
    <rPh sb="20" eb="22">
      <t>バアイ</t>
    </rPh>
    <rPh sb="24" eb="26">
      <t>ショウスウ</t>
    </rPh>
    <rPh sb="27" eb="29">
      <t>キサイ</t>
    </rPh>
    <rPh sb="36" eb="37">
      <t>レイ</t>
    </rPh>
    <phoneticPr fontId="1"/>
  </si>
  <si>
    <t>また、給湯効率が不明の場合は、以下の値を入力してください</t>
    <rPh sb="3" eb="5">
      <t>キュウトウ</t>
    </rPh>
    <rPh sb="5" eb="7">
      <t>コウリツ</t>
    </rPh>
    <rPh sb="8" eb="10">
      <t>フメイ</t>
    </rPh>
    <rPh sb="11" eb="13">
      <t>バアイ</t>
    </rPh>
    <rPh sb="15" eb="17">
      <t>イカ</t>
    </rPh>
    <rPh sb="18" eb="19">
      <t>アタイ</t>
    </rPh>
    <rPh sb="20" eb="22">
      <t>ニュウリョク</t>
    </rPh>
    <phoneticPr fontId="1"/>
  </si>
  <si>
    <t>　・都市ガス給湯器、ＬＰガス給湯器：0.8</t>
    <rPh sb="2" eb="4">
      <t>トシ</t>
    </rPh>
    <rPh sb="6" eb="9">
      <t>キュウトウキ</t>
    </rPh>
    <rPh sb="14" eb="17">
      <t>キュウトウキ</t>
    </rPh>
    <phoneticPr fontId="1"/>
  </si>
  <si>
    <t>　・石油給湯器：0.86</t>
    <rPh sb="2" eb="4">
      <t>セキユ</t>
    </rPh>
    <rPh sb="4" eb="7">
      <t>キュウトウキ</t>
    </rPh>
    <phoneticPr fontId="1"/>
  </si>
  <si>
    <t>「機器ごとの給湯効率確認シート」を確認した上で、機器のカタログ等に記載されている値を記入してください。</t>
    <rPh sb="1" eb="3">
      <t>キキ</t>
    </rPh>
    <rPh sb="6" eb="8">
      <t>キュウトウ</t>
    </rPh>
    <rPh sb="8" eb="10">
      <t>コウリツ</t>
    </rPh>
    <rPh sb="10" eb="12">
      <t>カクニン</t>
    </rPh>
    <rPh sb="17" eb="19">
      <t>カクニン</t>
    </rPh>
    <rPh sb="21" eb="22">
      <t>ウエ</t>
    </rPh>
    <rPh sb="24" eb="26">
      <t>キキ</t>
    </rPh>
    <rPh sb="31" eb="32">
      <t>トウ</t>
    </rPh>
    <rPh sb="33" eb="35">
      <t>キサイ</t>
    </rPh>
    <rPh sb="40" eb="41">
      <t>アタイ</t>
    </rPh>
    <rPh sb="42" eb="44">
      <t>キニュウ</t>
    </rPh>
    <phoneticPr fontId="1"/>
  </si>
  <si>
    <t>　・電気温水器（エコキュート以外）：0.9</t>
    <rPh sb="2" eb="4">
      <t>デンキ</t>
    </rPh>
    <rPh sb="4" eb="7">
      <t>オンスイキ</t>
    </rPh>
    <rPh sb="14" eb="16">
      <t>イガイ</t>
    </rPh>
    <phoneticPr fontId="1"/>
  </si>
  <si>
    <t>L</t>
    <phoneticPr fontId="1"/>
  </si>
  <si>
    <t>m3</t>
    <phoneticPr fontId="1"/>
  </si>
  <si>
    <t>kWh</t>
    <phoneticPr fontId="1"/>
  </si>
  <si>
    <t>KWh</t>
    <phoneticPr fontId="1"/>
  </si>
  <si>
    <t>機器ごとの給湯効率　確認シート</t>
    <rPh sb="0" eb="2">
      <t>キキ</t>
    </rPh>
    <rPh sb="5" eb="7">
      <t>キュウトウ</t>
    </rPh>
    <rPh sb="7" eb="9">
      <t>コウリツ</t>
    </rPh>
    <rPh sb="10" eb="12">
      <t>カクニン</t>
    </rPh>
    <phoneticPr fontId="1"/>
  </si>
  <si>
    <t>■新たに設置するエコキュートについて、最も近いタンク容量を選んでください。</t>
    <rPh sb="1" eb="2">
      <t>アラ</t>
    </rPh>
    <rPh sb="4" eb="6">
      <t>セッチ</t>
    </rPh>
    <rPh sb="19" eb="20">
      <t>モット</t>
    </rPh>
    <rPh sb="21" eb="22">
      <t>チカ</t>
    </rPh>
    <rPh sb="26" eb="28">
      <t>ヨウリョウ</t>
    </rPh>
    <rPh sb="29" eb="30">
      <t>エラ</t>
    </rPh>
    <phoneticPr fontId="1"/>
  </si>
  <si>
    <t>■更新前後の給湯器に関する下記①～④の情報を入力してください。</t>
    <rPh sb="1" eb="3">
      <t>コウシン</t>
    </rPh>
    <rPh sb="3" eb="5">
      <t>ゼンゴ</t>
    </rPh>
    <rPh sb="6" eb="8">
      <t>キュウトウ</t>
    </rPh>
    <rPh sb="8" eb="9">
      <t>キ</t>
    </rPh>
    <rPh sb="10" eb="11">
      <t>カン</t>
    </rPh>
    <rPh sb="13" eb="15">
      <t>カキ</t>
    </rPh>
    <rPh sb="19" eb="21">
      <t>ジョウホウ</t>
    </rPh>
    <rPh sb="22" eb="24">
      <t>ニュウリョク</t>
    </rPh>
    <phoneticPr fontId="1"/>
  </si>
  <si>
    <t>給湯器の種類</t>
    <rPh sb="0" eb="2">
      <t>キュウトウ</t>
    </rPh>
    <rPh sb="2" eb="3">
      <t>キ</t>
    </rPh>
    <rPh sb="4" eb="6">
      <t>シュルイ</t>
    </rPh>
    <phoneticPr fontId="1"/>
  </si>
  <si>
    <t>タンク容量</t>
    <rPh sb="3" eb="5">
      <t>ヨウリョウ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</si>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</sst>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_ "/>
    <numFmt numFmtId="177" formatCode="0.000_ "/>
    <numFmt numFmtId="178" formatCode="#,##0_ ;[Red]\-#,##0\ "/>
    <numFmt numFmtId="179" formatCode="#,##0.000;[Red]\-#,##0.000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7" fillId="0" borderId="0" xfId="2" applyFont="1" applyAlignment="1">
      <alignment vertical="center" shrinkToFit="1"/>
    </xf>
    <xf numFmtId="0" fontId="9" fillId="2" borderId="14" xfId="2" applyFont="1" applyFill="1" applyBorder="1" applyAlignment="1">
      <alignment vertical="center" shrinkToFit="1"/>
    </xf>
    <xf numFmtId="0" fontId="7" fillId="2" borderId="14" xfId="2" applyFont="1" applyFill="1" applyBorder="1" applyAlignment="1">
      <alignment vertical="center" shrinkToFit="1"/>
    </xf>
    <xf numFmtId="0" fontId="9" fillId="2" borderId="18" xfId="2" applyFont="1" applyFill="1" applyBorder="1" applyAlignment="1">
      <alignment vertical="center" shrinkToFit="1"/>
    </xf>
    <xf numFmtId="0" fontId="7" fillId="2" borderId="18" xfId="2" applyFont="1" applyFill="1" applyBorder="1" applyAlignment="1">
      <alignment vertical="center" shrinkToFit="1"/>
    </xf>
    <xf numFmtId="0" fontId="9" fillId="2" borderId="0" xfId="2" applyFont="1" applyFill="1" applyAlignment="1">
      <alignment vertical="center" shrinkToFit="1"/>
    </xf>
    <xf numFmtId="0" fontId="7" fillId="0" borderId="20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11" xfId="2" applyFont="1" applyBorder="1" applyAlignment="1">
      <alignment horizontal="left" vertical="center" shrinkToFit="1"/>
    </xf>
    <xf numFmtId="0" fontId="7" fillId="0" borderId="26" xfId="2" applyFont="1" applyBorder="1" applyAlignment="1">
      <alignment vertical="center" shrinkToFit="1"/>
    </xf>
    <xf numFmtId="0" fontId="7" fillId="0" borderId="21" xfId="2" applyFont="1" applyBorder="1" applyAlignment="1">
      <alignment horizontal="left" vertical="center" shrinkToFit="1"/>
    </xf>
    <xf numFmtId="0" fontId="7" fillId="0" borderId="8" xfId="2" applyFont="1" applyBorder="1" applyAlignment="1">
      <alignment horizontal="center" vertical="center"/>
    </xf>
    <xf numFmtId="0" fontId="7" fillId="0" borderId="28" xfId="2" applyFont="1" applyBorder="1" applyAlignment="1">
      <alignment horizontal="left" vertical="center" shrinkToFit="1"/>
    </xf>
    <xf numFmtId="0" fontId="7" fillId="0" borderId="29" xfId="2" applyFont="1" applyBorder="1" applyAlignment="1">
      <alignment vertical="center" shrinkToFit="1"/>
    </xf>
    <xf numFmtId="0" fontId="7" fillId="3" borderId="34" xfId="2" applyFont="1" applyFill="1" applyBorder="1" applyAlignment="1">
      <alignment horizontal="left" vertical="center" shrinkToFit="1"/>
    </xf>
    <xf numFmtId="0" fontId="9" fillId="2" borderId="40" xfId="2" applyFont="1" applyFill="1" applyBorder="1" applyAlignment="1">
      <alignment vertical="center" shrinkToFit="1"/>
    </xf>
    <xf numFmtId="0" fontId="9" fillId="2" borderId="40" xfId="2" applyFont="1" applyFill="1" applyBorder="1" applyAlignment="1">
      <alignment horizontal="center" vertical="center" shrinkToFit="1"/>
    </xf>
    <xf numFmtId="0" fontId="9" fillId="2" borderId="41" xfId="2" applyFont="1" applyFill="1" applyBorder="1" applyAlignment="1">
      <alignment horizontal="center" vertical="center" shrinkToFit="1"/>
    </xf>
    <xf numFmtId="0" fontId="9" fillId="2" borderId="36" xfId="2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5" xfId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2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42" xfId="2" applyFont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7" fillId="0" borderId="8" xfId="2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9" fillId="2" borderId="41" xfId="2" applyFont="1" applyFill="1" applyBorder="1" applyAlignment="1">
      <alignment vertical="center" shrinkToFit="1"/>
    </xf>
    <xf numFmtId="0" fontId="9" fillId="2" borderId="36" xfId="2" applyFont="1" applyFill="1" applyBorder="1" applyAlignment="1">
      <alignment vertical="center" shrinkToFit="1"/>
    </xf>
    <xf numFmtId="0" fontId="7" fillId="0" borderId="0" xfId="2" applyFont="1" applyBorder="1" applyAlignment="1">
      <alignment horizontal="left" vertical="center" shrinkToFit="1"/>
    </xf>
    <xf numFmtId="0" fontId="7" fillId="3" borderId="19" xfId="2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0" fontId="7" fillId="2" borderId="0" xfId="2" applyFont="1" applyFill="1" applyAlignment="1">
      <alignment vertical="center" shrinkToFit="1"/>
    </xf>
    <xf numFmtId="0" fontId="7" fillId="0" borderId="2" xfId="2" applyFont="1" applyBorder="1" applyAlignment="1">
      <alignment horizontal="left" vertical="center" shrinkToFit="1"/>
    </xf>
    <xf numFmtId="0" fontId="7" fillId="2" borderId="9" xfId="2" applyFont="1" applyFill="1" applyBorder="1" applyAlignment="1">
      <alignment vertical="center" shrinkToFit="1"/>
    </xf>
    <xf numFmtId="0" fontId="7" fillId="2" borderId="7" xfId="2" applyFont="1" applyFill="1" applyBorder="1" applyAlignment="1">
      <alignment vertical="center" shrinkToFit="1"/>
    </xf>
    <xf numFmtId="0" fontId="7" fillId="0" borderId="8" xfId="2" applyFont="1" applyBorder="1" applyAlignment="1">
      <alignment horizontal="center" vertical="center" shrinkToFit="1"/>
    </xf>
    <xf numFmtId="40" fontId="9" fillId="0" borderId="8" xfId="2" applyNumberFormat="1" applyFont="1" applyBorder="1" applyAlignment="1">
      <alignment vertical="center" shrinkToFit="1"/>
    </xf>
    <xf numFmtId="40" fontId="9" fillId="0" borderId="43" xfId="2" applyNumberFormat="1" applyFont="1" applyBorder="1" applyAlignment="1">
      <alignment horizontal="center" vertical="center" shrinkToFit="1"/>
    </xf>
    <xf numFmtId="0" fontId="7" fillId="2" borderId="6" xfId="2" applyFont="1" applyFill="1" applyBorder="1" applyAlignment="1">
      <alignment vertical="center" shrinkToFit="1"/>
    </xf>
    <xf numFmtId="0" fontId="9" fillId="2" borderId="8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vertical="center" shrinkToFit="1"/>
    </xf>
    <xf numFmtId="0" fontId="7" fillId="2" borderId="12" xfId="2" applyFont="1" applyFill="1" applyBorder="1" applyAlignment="1">
      <alignment vertical="center" shrinkToFit="1"/>
    </xf>
    <xf numFmtId="177" fontId="9" fillId="2" borderId="13" xfId="2" applyNumberFormat="1" applyFont="1" applyFill="1" applyBorder="1" applyAlignment="1">
      <alignment vertical="center" shrinkToFit="1"/>
    </xf>
    <xf numFmtId="177" fontId="7" fillId="2" borderId="15" xfId="2" applyNumberFormat="1" applyFont="1" applyFill="1" applyBorder="1" applyAlignment="1">
      <alignment vertical="center" shrinkToFit="1"/>
    </xf>
    <xf numFmtId="176" fontId="7" fillId="2" borderId="7" xfId="2" applyNumberFormat="1" applyFont="1" applyFill="1" applyBorder="1" applyAlignment="1">
      <alignment vertical="center" shrinkToFit="1"/>
    </xf>
    <xf numFmtId="40" fontId="9" fillId="0" borderId="8" xfId="1" applyNumberFormat="1" applyFont="1" applyBorder="1" applyAlignment="1">
      <alignment vertical="center" shrinkToFit="1"/>
    </xf>
    <xf numFmtId="40" fontId="10" fillId="0" borderId="43" xfId="2" applyNumberFormat="1" applyFont="1" applyBorder="1" applyAlignment="1">
      <alignment vertical="center" shrinkToFit="1"/>
    </xf>
    <xf numFmtId="0" fontId="7" fillId="2" borderId="10" xfId="2" applyFont="1" applyFill="1" applyBorder="1" applyAlignment="1">
      <alignment vertical="center" shrinkToFit="1"/>
    </xf>
    <xf numFmtId="177" fontId="9" fillId="2" borderId="40" xfId="2" applyNumberFormat="1" applyFont="1" applyFill="1" applyBorder="1" applyAlignment="1">
      <alignment vertical="center" shrinkToFit="1"/>
    </xf>
    <xf numFmtId="0" fontId="7" fillId="0" borderId="12" xfId="2" applyFont="1" applyBorder="1" applyAlignment="1">
      <alignment vertical="center" shrinkToFit="1"/>
    </xf>
    <xf numFmtId="177" fontId="7" fillId="0" borderId="44" xfId="2" applyNumberFormat="1" applyFont="1" applyBorder="1" applyAlignment="1">
      <alignment vertical="center" shrinkToFit="1"/>
    </xf>
    <xf numFmtId="40" fontId="9" fillId="0" borderId="42" xfId="1" applyNumberFormat="1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177" fontId="9" fillId="2" borderId="41" xfId="2" applyNumberFormat="1" applyFont="1" applyFill="1" applyBorder="1" applyAlignment="1">
      <alignment vertical="center" shrinkToFit="1"/>
    </xf>
    <xf numFmtId="176" fontId="7" fillId="2" borderId="0" xfId="2" applyNumberFormat="1" applyFont="1" applyFill="1" applyAlignment="1">
      <alignment vertical="center" shrinkToFit="1"/>
    </xf>
    <xf numFmtId="40" fontId="9" fillId="0" borderId="0" xfId="1" applyNumberFormat="1" applyFont="1" applyBorder="1" applyAlignment="1">
      <alignment vertical="center" shrinkToFit="1"/>
    </xf>
    <xf numFmtId="177" fontId="9" fillId="2" borderId="36" xfId="2" applyNumberFormat="1" applyFont="1" applyFill="1" applyBorder="1" applyAlignment="1">
      <alignment vertical="center" shrinkToFit="1"/>
    </xf>
    <xf numFmtId="0" fontId="7" fillId="2" borderId="16" xfId="2" applyFont="1" applyFill="1" applyBorder="1" applyAlignment="1">
      <alignment vertical="center" shrinkToFit="1"/>
    </xf>
    <xf numFmtId="177" fontId="9" fillId="2" borderId="17" xfId="2" applyNumberFormat="1" applyFont="1" applyFill="1" applyBorder="1" applyAlignment="1">
      <alignment vertical="center" shrinkToFit="1"/>
    </xf>
    <xf numFmtId="177" fontId="7" fillId="2" borderId="19" xfId="2" applyNumberFormat="1" applyFont="1" applyFill="1" applyBorder="1" applyAlignment="1">
      <alignment vertical="center" shrinkToFit="1"/>
    </xf>
    <xf numFmtId="177" fontId="9" fillId="2" borderId="0" xfId="2" applyNumberFormat="1" applyFont="1" applyFill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7" fillId="0" borderId="0" xfId="2" applyFont="1" applyAlignment="1">
      <alignment vertical="top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20" xfId="2" applyFont="1" applyBorder="1" applyAlignment="1">
      <alignment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 shrinkToFit="1"/>
    </xf>
    <xf numFmtId="0" fontId="7" fillId="0" borderId="20" xfId="3" applyNumberFormat="1" applyFont="1" applyBorder="1" applyAlignment="1">
      <alignment vertical="center" shrinkToFit="1"/>
    </xf>
    <xf numFmtId="0" fontId="7" fillId="0" borderId="21" xfId="3" applyNumberFormat="1" applyFont="1" applyBorder="1" applyAlignment="1">
      <alignment vertical="center" shrinkToFit="1"/>
    </xf>
    <xf numFmtId="0" fontId="7" fillId="0" borderId="25" xfId="3" applyNumberFormat="1" applyFont="1" applyBorder="1" applyAlignment="1">
      <alignment vertical="center" shrinkToFit="1"/>
    </xf>
    <xf numFmtId="0" fontId="7" fillId="0" borderId="23" xfId="3" applyNumberFormat="1" applyFont="1" applyBorder="1" applyAlignment="1">
      <alignment vertical="center" shrinkToFit="1"/>
    </xf>
    <xf numFmtId="178" fontId="7" fillId="0" borderId="20" xfId="3" applyNumberFormat="1" applyFont="1" applyFill="1" applyBorder="1" applyAlignment="1">
      <alignment vertical="center" shrinkToFit="1"/>
    </xf>
    <xf numFmtId="178" fontId="7" fillId="0" borderId="21" xfId="3" applyNumberFormat="1" applyFont="1" applyFill="1" applyBorder="1" applyAlignment="1">
      <alignment vertical="center" shrinkToFit="1"/>
    </xf>
    <xf numFmtId="178" fontId="7" fillId="0" borderId="25" xfId="3" applyNumberFormat="1" applyFont="1" applyFill="1" applyBorder="1" applyAlignment="1">
      <alignment vertical="center" shrinkToFit="1"/>
    </xf>
    <xf numFmtId="38" fontId="7" fillId="0" borderId="23" xfId="3" applyFont="1" applyFill="1" applyBorder="1" applyAlignment="1">
      <alignment vertical="center" shrinkToFit="1"/>
    </xf>
    <xf numFmtId="0" fontId="7" fillId="0" borderId="0" xfId="2" applyFont="1" applyBorder="1" applyAlignment="1">
      <alignment horizontal="center" vertical="center" shrinkToFit="1"/>
    </xf>
    <xf numFmtId="178" fontId="7" fillId="0" borderId="0" xfId="3" applyNumberFormat="1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vertical="center" shrinkToFit="1"/>
    </xf>
    <xf numFmtId="178" fontId="7" fillId="0" borderId="0" xfId="3" applyNumberFormat="1" applyFont="1" applyFill="1" applyBorder="1" applyAlignment="1">
      <alignment vertical="center" shrinkToFit="1"/>
    </xf>
    <xf numFmtId="0" fontId="7" fillId="0" borderId="25" xfId="2" applyFont="1" applyBorder="1" applyAlignment="1">
      <alignment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178" fontId="7" fillId="0" borderId="31" xfId="2" applyNumberFormat="1" applyFont="1" applyBorder="1" applyAlignment="1">
      <alignment vertical="center" shrinkToFit="1"/>
    </xf>
    <xf numFmtId="178" fontId="7" fillId="0" borderId="32" xfId="2" applyNumberFormat="1" applyFont="1" applyBorder="1" applyAlignment="1">
      <alignment vertical="center" shrinkToFit="1"/>
    </xf>
    <xf numFmtId="0" fontId="7" fillId="3" borderId="33" xfId="2" applyFont="1" applyFill="1" applyBorder="1" applyAlignment="1">
      <alignment horizontal="center" vertical="center" shrinkToFit="1"/>
    </xf>
    <xf numFmtId="0" fontId="7" fillId="3" borderId="35" xfId="2" applyFont="1" applyFill="1" applyBorder="1" applyAlignment="1">
      <alignment vertical="center" shrinkToFit="1"/>
    </xf>
    <xf numFmtId="0" fontId="7" fillId="3" borderId="36" xfId="2" applyFont="1" applyFill="1" applyBorder="1" applyAlignment="1">
      <alignment horizontal="center" vertical="center" shrinkToFit="1"/>
    </xf>
    <xf numFmtId="178" fontId="7" fillId="3" borderId="37" xfId="2" applyNumberFormat="1" applyFont="1" applyFill="1" applyBorder="1" applyAlignment="1">
      <alignment vertical="center" shrinkToFit="1"/>
    </xf>
    <xf numFmtId="178" fontId="7" fillId="3" borderId="38" xfId="2" applyNumberFormat="1" applyFont="1" applyFill="1" applyBorder="1" applyAlignment="1">
      <alignment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178" fontId="7" fillId="0" borderId="46" xfId="2" applyNumberFormat="1" applyFont="1" applyBorder="1" applyAlignment="1">
      <alignment vertical="center" shrinkToFit="1"/>
    </xf>
    <xf numFmtId="178" fontId="7" fillId="0" borderId="10" xfId="2" applyNumberFormat="1" applyFont="1" applyBorder="1" applyAlignment="1">
      <alignment vertical="center" shrinkToFit="1"/>
    </xf>
    <xf numFmtId="0" fontId="7" fillId="3" borderId="19" xfId="2" applyFont="1" applyFill="1" applyBorder="1" applyAlignment="1">
      <alignment horizontal="center" vertical="center" shrinkToFit="1"/>
    </xf>
    <xf numFmtId="0" fontId="7" fillId="3" borderId="45" xfId="2" applyFont="1" applyFill="1" applyBorder="1" applyAlignment="1">
      <alignment vertical="center" shrinkToFit="1"/>
    </xf>
    <xf numFmtId="178" fontId="7" fillId="3" borderId="47" xfId="2" applyNumberFormat="1" applyFont="1" applyFill="1" applyBorder="1" applyAlignment="1">
      <alignment vertical="center" shrinkToFit="1"/>
    </xf>
    <xf numFmtId="178" fontId="7" fillId="3" borderId="18" xfId="2" applyNumberFormat="1" applyFont="1" applyFill="1" applyBorder="1" applyAlignment="1">
      <alignment vertical="center" shrinkToFit="1"/>
    </xf>
    <xf numFmtId="0" fontId="1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9" fontId="13" fillId="0" borderId="5" xfId="1" applyNumberFormat="1" applyFont="1" applyBorder="1" applyAlignment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4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2" fontId="13" fillId="4" borderId="5" xfId="0" applyNumberFormat="1" applyFont="1" applyFill="1" applyBorder="1" applyAlignment="1" applyProtection="1">
      <alignment horizontal="center" vertical="center"/>
      <protection locked="0"/>
    </xf>
    <xf numFmtId="2" fontId="13" fillId="4" borderId="6" xfId="0" applyNumberFormat="1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Alignment="1">
      <alignment horizontal="center" vertical="center"/>
    </xf>
    <xf numFmtId="0" fontId="7" fillId="0" borderId="0" xfId="2" applyFont="1" applyBorder="1" applyAlignment="1">
      <alignment horizontal="left" vertical="center" shrinkToFit="1"/>
    </xf>
    <xf numFmtId="0" fontId="9" fillId="2" borderId="39" xfId="2" applyFont="1" applyFill="1" applyBorder="1" applyAlignment="1">
      <alignment horizontal="center" vertical="center" shrinkToFit="1"/>
    </xf>
    <xf numFmtId="0" fontId="9" fillId="2" borderId="26" xfId="2" applyFont="1" applyFill="1" applyBorder="1" applyAlignment="1">
      <alignment horizontal="center" vertical="center" shrinkToFit="1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shrinkToFit="1"/>
    </xf>
    <xf numFmtId="0" fontId="20" fillId="0" borderId="5" xfId="1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8</xdr:row>
      <xdr:rowOff>27577</xdr:rowOff>
    </xdr:from>
    <xdr:ext cx="4176492" cy="4819581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96"/>
        <a:stretch/>
      </xdr:blipFill>
      <xdr:spPr>
        <a:xfrm>
          <a:off x="5505450" y="1399177"/>
          <a:ext cx="4176492" cy="4819581"/>
        </a:xfrm>
        <a:prstGeom prst="rect">
          <a:avLst/>
        </a:prstGeom>
      </xdr:spPr>
    </xdr:pic>
    <xdr:clientData/>
  </xdr:oneCellAnchor>
  <xdr:oneCellAnchor>
    <xdr:from>
      <xdr:col>0</xdr:col>
      <xdr:colOff>352424</xdr:colOff>
      <xdr:row>26</xdr:row>
      <xdr:rowOff>61414</xdr:rowOff>
    </xdr:from>
    <xdr:ext cx="4176983" cy="1880618"/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387"/>
        <a:stretch/>
      </xdr:blipFill>
      <xdr:spPr>
        <a:xfrm>
          <a:off x="352424" y="4519114"/>
          <a:ext cx="4176983" cy="1880618"/>
        </a:xfrm>
        <a:prstGeom prst="rect">
          <a:avLst/>
        </a:prstGeom>
      </xdr:spPr>
    </xdr:pic>
    <xdr:clientData/>
  </xdr:oneCellAnchor>
  <xdr:twoCellAnchor>
    <xdr:from>
      <xdr:col>9</xdr:col>
      <xdr:colOff>403757</xdr:colOff>
      <xdr:row>5</xdr:row>
      <xdr:rowOff>40938</xdr:rowOff>
    </xdr:from>
    <xdr:to>
      <xdr:col>12</xdr:col>
      <xdr:colOff>361950</xdr:colOff>
      <xdr:row>7</xdr:row>
      <xdr:rowOff>34134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91C99F-A563-2B57-B065-53BC32083895}"/>
            </a:ext>
          </a:extLst>
        </xdr:cNvPr>
        <xdr:cNvSpPr/>
      </xdr:nvSpPr>
      <xdr:spPr>
        <a:xfrm>
          <a:off x="6575957" y="898188"/>
          <a:ext cx="2015593" cy="3360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0" rIns="72000" bIns="0" rtlCol="0" anchor="ctr"/>
        <a:lstStyle>
          <a:defPPr>
            <a:defRPr lang="ja-JP"/>
          </a:defPPr>
          <a:lvl1pPr marL="0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19938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83987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259815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679753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099691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519629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939567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35950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ガス給湯器</a:t>
          </a:r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ctr"/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下表の中で該当するもの</a:t>
          </a:r>
          <a:endParaRPr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506260</xdr:colOff>
      <xdr:row>23</xdr:row>
      <xdr:rowOff>88562</xdr:rowOff>
    </xdr:from>
    <xdr:to>
      <xdr:col>5</xdr:col>
      <xdr:colOff>200025</xdr:colOff>
      <xdr:row>25</xdr:row>
      <xdr:rowOff>81758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291C99F-A563-2B57-B065-53BC32083895}"/>
            </a:ext>
          </a:extLst>
        </xdr:cNvPr>
        <xdr:cNvSpPr/>
      </xdr:nvSpPr>
      <xdr:spPr>
        <a:xfrm>
          <a:off x="1192060" y="4031912"/>
          <a:ext cx="2436965" cy="3360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0" rIns="72000" bIns="0" rtlCol="0" anchor="ctr"/>
        <a:lstStyle>
          <a:defPPr>
            <a:defRPr lang="ja-JP"/>
          </a:defPPr>
          <a:lvl1pPr marL="0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19938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83987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259815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679753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099691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519629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939567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35950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石油給湯器</a:t>
          </a:r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ctr"/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下表の中で、該当するもの</a:t>
          </a:r>
          <a:endParaRPr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28575</xdr:colOff>
      <xdr:row>5</xdr:row>
      <xdr:rowOff>133350</xdr:rowOff>
    </xdr:from>
    <xdr:to>
      <xdr:col>6</xdr:col>
      <xdr:colOff>681305</xdr:colOff>
      <xdr:row>16</xdr:row>
      <xdr:rowOff>66561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291C99F-A563-2B57-B065-53BC32083895}"/>
            </a:ext>
          </a:extLst>
        </xdr:cNvPr>
        <xdr:cNvSpPr/>
      </xdr:nvSpPr>
      <xdr:spPr>
        <a:xfrm>
          <a:off x="28575" y="990600"/>
          <a:ext cx="4767530" cy="18191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0" rIns="72000" bIns="0" rtlCol="0" anchor="ctr"/>
        <a:lstStyle>
          <a:defPPr>
            <a:defRPr lang="ja-JP"/>
          </a:defPPr>
          <a:lvl1pPr marL="0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19938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83987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259815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679753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099691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519629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939567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35950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エコキュート</a:t>
          </a:r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just"/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以下に基づく、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年間給湯保温効率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または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年間給湯効率</a:t>
          </a: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just"/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 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JIS C 9220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2011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（家庭用ヒートポンプ給湯機）</a:t>
          </a:r>
          <a:endParaRPr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just"/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 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JIS C 9220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2018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（家庭用ヒートポンプ給湯機）</a:t>
          </a:r>
          <a:endParaRPr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just"/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※JIS C 9220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2018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の場合で、ふろ熱回収機能のある機種は、ふろ熱回収なしの値</a:t>
          </a:r>
          <a:endParaRPr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just"/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寒冷地仕様の場合であっても、年間給湯保温効率または年間給湯効率の値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寒冷地年間給湯保温効率及び寒冷地年間給湯効率ではない</a:t>
          </a: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0</xdr:col>
      <xdr:colOff>28575</xdr:colOff>
      <xdr:row>17</xdr:row>
      <xdr:rowOff>147909</xdr:rowOff>
    </xdr:from>
    <xdr:to>
      <xdr:col>6</xdr:col>
      <xdr:colOff>681305</xdr:colOff>
      <xdr:row>22</xdr:row>
      <xdr:rowOff>79693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291C99F-A563-2B57-B065-53BC32083895}"/>
            </a:ext>
          </a:extLst>
        </xdr:cNvPr>
        <xdr:cNvSpPr/>
      </xdr:nvSpPr>
      <xdr:spPr>
        <a:xfrm>
          <a:off x="28575" y="3062559"/>
          <a:ext cx="4767530" cy="7890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0" rIns="72000" bIns="0" rtlCol="0" anchor="ctr"/>
        <a:lstStyle>
          <a:defPPr>
            <a:defRPr lang="ja-JP"/>
          </a:defPPr>
          <a:lvl1pPr marL="0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19938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83987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259815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679753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099691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519629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939567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359506" algn="l" defTabSz="839876" rtl="0" eaLnBrk="1" latinLnBrk="0" hangingPunct="1">
            <a:defRPr kumimoji="1" sz="1653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電気温水器（エコキュート以外）</a:t>
          </a:r>
          <a:r>
            <a:rPr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ctr"/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一律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</a:t>
          </a:r>
          <a:endParaRPr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70" zoomScaleNormal="100" zoomScaleSheetLayoutView="70" workbookViewId="0">
      <selection activeCell="B5" sqref="B5"/>
    </sheetView>
  </sheetViews>
  <sheetFormatPr defaultColWidth="17.375" defaultRowHeight="29.25" customHeight="1" x14ac:dyDescent="0.15"/>
  <cols>
    <col min="1" max="1" width="24" style="38" customWidth="1"/>
    <col min="2" max="2" width="16.75" style="38" customWidth="1"/>
    <col min="3" max="3" width="6.875" style="38" customWidth="1"/>
    <col min="4" max="4" width="16.75" style="38" customWidth="1"/>
    <col min="5" max="5" width="6.875" style="38" customWidth="1"/>
    <col min="6" max="6" width="9.75" style="38" bestFit="1" customWidth="1"/>
    <col min="7" max="7" width="4.25" style="38" customWidth="1"/>
    <col min="8" max="8" width="7.625" style="38" customWidth="1"/>
    <col min="9" max="16384" width="17.375" style="38"/>
  </cols>
  <sheetData>
    <row r="1" spans="1:10" ht="29.25" customHeight="1" x14ac:dyDescent="0.15">
      <c r="A1" s="38" t="s">
        <v>75</v>
      </c>
    </row>
    <row r="2" spans="1:10" ht="29.25" customHeight="1" x14ac:dyDescent="0.15">
      <c r="A2" s="133" t="s">
        <v>76</v>
      </c>
      <c r="B2" s="133"/>
      <c r="C2" s="133"/>
      <c r="D2" s="133"/>
      <c r="E2" s="133"/>
      <c r="F2" s="133"/>
    </row>
    <row r="4" spans="1:10" ht="29.25" customHeight="1" x14ac:dyDescent="0.15">
      <c r="A4" s="27" t="s">
        <v>109</v>
      </c>
      <c r="B4" s="27"/>
      <c r="C4" s="27"/>
      <c r="D4" s="27"/>
      <c r="E4" s="27"/>
    </row>
    <row r="5" spans="1:10" ht="29.25" customHeight="1" x14ac:dyDescent="0.15">
      <c r="A5" s="28" t="s">
        <v>112</v>
      </c>
      <c r="B5" s="128"/>
      <c r="C5" s="29" t="s">
        <v>54</v>
      </c>
      <c r="D5" s="41"/>
      <c r="E5" s="41"/>
    </row>
    <row r="6" spans="1:10" ht="29.25" customHeight="1" x14ac:dyDescent="0.15">
      <c r="A6" s="31"/>
      <c r="B6" s="31"/>
      <c r="C6" s="41"/>
      <c r="D6" s="41"/>
      <c r="E6" s="41"/>
    </row>
    <row r="7" spans="1:10" ht="29.25" customHeight="1" x14ac:dyDescent="0.15">
      <c r="A7" s="33" t="s">
        <v>110</v>
      </c>
      <c r="B7" s="34"/>
      <c r="C7" s="41"/>
      <c r="D7" s="41"/>
      <c r="E7" s="41"/>
    </row>
    <row r="8" spans="1:10" ht="29.25" customHeight="1" x14ac:dyDescent="0.15">
      <c r="A8" s="32"/>
      <c r="B8" s="134" t="s">
        <v>52</v>
      </c>
      <c r="C8" s="135"/>
      <c r="D8" s="134" t="s">
        <v>53</v>
      </c>
      <c r="E8" s="135"/>
    </row>
    <row r="9" spans="1:10" ht="29.25" customHeight="1" x14ac:dyDescent="0.15">
      <c r="A9" s="35" t="s">
        <v>94</v>
      </c>
      <c r="B9" s="136"/>
      <c r="C9" s="137"/>
      <c r="D9" s="138" t="s">
        <v>68</v>
      </c>
      <c r="E9" s="139"/>
      <c r="F9" s="38" t="s">
        <v>62</v>
      </c>
    </row>
    <row r="10" spans="1:10" ht="29.25" customHeight="1" x14ac:dyDescent="0.15">
      <c r="A10" s="35" t="s">
        <v>55</v>
      </c>
      <c r="B10" s="136"/>
      <c r="C10" s="137"/>
      <c r="D10" s="136"/>
      <c r="E10" s="137"/>
      <c r="F10" s="38" t="s">
        <v>85</v>
      </c>
    </row>
    <row r="11" spans="1:10" ht="29.25" customHeight="1" x14ac:dyDescent="0.15">
      <c r="A11" s="35" t="s">
        <v>56</v>
      </c>
      <c r="B11" s="136"/>
      <c r="C11" s="137"/>
      <c r="D11" s="136"/>
      <c r="E11" s="137"/>
      <c r="F11" s="38" t="s">
        <v>86</v>
      </c>
    </row>
    <row r="12" spans="1:10" ht="29.25" customHeight="1" x14ac:dyDescent="0.15">
      <c r="A12" s="35" t="s">
        <v>95</v>
      </c>
      <c r="B12" s="140"/>
      <c r="C12" s="141"/>
      <c r="D12" s="140"/>
      <c r="E12" s="141"/>
      <c r="F12" s="38" t="s">
        <v>86</v>
      </c>
    </row>
    <row r="13" spans="1:10" ht="18.75" customHeight="1" x14ac:dyDescent="0.15">
      <c r="A13" s="36"/>
      <c r="B13" s="37"/>
      <c r="C13" s="37"/>
      <c r="D13" s="37"/>
      <c r="E13" s="37"/>
    </row>
    <row r="14" spans="1:10" ht="18.75" customHeight="1" x14ac:dyDescent="0.15">
      <c r="A14" s="36" t="s">
        <v>93</v>
      </c>
      <c r="B14" s="37"/>
      <c r="C14" s="37"/>
      <c r="D14" s="37"/>
      <c r="E14" s="37"/>
    </row>
    <row r="15" spans="1:10" ht="18.75" customHeight="1" x14ac:dyDescent="0.15">
      <c r="A15" s="38" t="s">
        <v>102</v>
      </c>
      <c r="B15" s="37"/>
      <c r="C15" s="37"/>
      <c r="D15" s="37"/>
      <c r="E15" s="37"/>
      <c r="J15" s="36"/>
    </row>
    <row r="16" spans="1:10" ht="18.75" customHeight="1" x14ac:dyDescent="0.15">
      <c r="A16" s="38" t="s">
        <v>98</v>
      </c>
      <c r="B16" s="37"/>
      <c r="C16" s="37"/>
      <c r="D16" s="37"/>
      <c r="E16" s="37"/>
      <c r="J16" s="36"/>
    </row>
    <row r="17" spans="1:10" ht="18.75" customHeight="1" x14ac:dyDescent="0.15">
      <c r="A17" s="38" t="s">
        <v>99</v>
      </c>
      <c r="B17" s="37"/>
      <c r="C17" s="37"/>
      <c r="D17" s="37"/>
      <c r="E17" s="37"/>
      <c r="J17" s="36"/>
    </row>
    <row r="18" spans="1:10" ht="18.75" customHeight="1" x14ac:dyDescent="0.15">
      <c r="A18" s="38" t="s">
        <v>101</v>
      </c>
      <c r="B18" s="37"/>
      <c r="C18" s="37"/>
      <c r="D18" s="37"/>
      <c r="E18" s="37"/>
      <c r="J18" s="36"/>
    </row>
    <row r="19" spans="1:10" ht="18.75" customHeight="1" x14ac:dyDescent="0.15">
      <c r="A19" s="38" t="s">
        <v>100</v>
      </c>
      <c r="C19" s="37"/>
      <c r="D19" s="37"/>
      <c r="E19" s="37"/>
      <c r="J19" s="36"/>
    </row>
    <row r="20" spans="1:10" ht="18.75" customHeight="1" x14ac:dyDescent="0.15">
      <c r="A20" s="38" t="s">
        <v>103</v>
      </c>
      <c r="C20" s="37"/>
      <c r="D20" s="37"/>
      <c r="E20" s="37"/>
      <c r="J20" s="36"/>
    </row>
    <row r="21" spans="1:10" ht="18.75" customHeight="1" x14ac:dyDescent="0.15">
      <c r="A21" s="38" t="s">
        <v>97</v>
      </c>
      <c r="C21" s="37"/>
      <c r="D21" s="37"/>
      <c r="E21" s="37"/>
      <c r="J21" s="36"/>
    </row>
    <row r="22" spans="1:10" ht="22.5" customHeight="1" x14ac:dyDescent="0.15">
      <c r="A22" s="44"/>
      <c r="B22" s="44"/>
      <c r="C22" s="44"/>
      <c r="D22" s="44"/>
      <c r="E22" s="44"/>
    </row>
    <row r="23" spans="1:10" ht="29.25" customHeight="1" x14ac:dyDescent="0.15">
      <c r="A23" s="29" t="s">
        <v>88</v>
      </c>
      <c r="B23" s="41"/>
      <c r="C23" s="41"/>
      <c r="D23" s="41"/>
      <c r="E23" s="41"/>
    </row>
    <row r="24" spans="1:10" ht="29.25" customHeight="1" x14ac:dyDescent="0.15">
      <c r="A24" s="28"/>
      <c r="B24" s="134" t="s">
        <v>50</v>
      </c>
      <c r="C24" s="135"/>
      <c r="D24" s="134" t="s">
        <v>51</v>
      </c>
      <c r="E24" s="135"/>
    </row>
    <row r="25" spans="1:10" ht="29.25" customHeight="1" x14ac:dyDescent="0.15">
      <c r="A25" s="28" t="s">
        <v>59</v>
      </c>
      <c r="B25" s="30" t="e">
        <f>詳細試算!S16</f>
        <v>#DIV/0!</v>
      </c>
      <c r="C25" s="40" t="str">
        <f>詳細試算!F16</f>
        <v>kWh</v>
      </c>
      <c r="D25" s="30" t="e">
        <f>詳細試算!S22</f>
        <v>#DIV/0!</v>
      </c>
      <c r="E25" s="40" t="str">
        <f>詳細試算!F22</f>
        <v>kWh</v>
      </c>
      <c r="F25" s="38" t="s">
        <v>61</v>
      </c>
    </row>
    <row r="26" spans="1:10" ht="29.25" customHeight="1" x14ac:dyDescent="0.15">
      <c r="A26" s="28" t="s">
        <v>60</v>
      </c>
      <c r="B26" s="127" t="e">
        <f>詳細試算!S17/1000</f>
        <v>#DIV/0!</v>
      </c>
      <c r="C26" s="40" t="s">
        <v>113</v>
      </c>
      <c r="D26" s="127" t="e">
        <f>詳細試算!S23/1000</f>
        <v>#DIV/0!</v>
      </c>
      <c r="E26" s="40" t="s">
        <v>113</v>
      </c>
      <c r="F26" s="38" t="s">
        <v>61</v>
      </c>
    </row>
    <row r="27" spans="1:10" ht="29.25" customHeight="1" x14ac:dyDescent="0.15">
      <c r="A27" s="129" t="s">
        <v>87</v>
      </c>
      <c r="B27" s="130"/>
      <c r="C27" s="131"/>
      <c r="D27" s="150" t="e">
        <f>B26-D26</f>
        <v>#DIV/0!</v>
      </c>
      <c r="E27" s="47" t="s">
        <v>113</v>
      </c>
      <c r="F27" s="38" t="s">
        <v>61</v>
      </c>
    </row>
    <row r="28" spans="1:10" ht="29.25" customHeight="1" x14ac:dyDescent="0.15">
      <c r="A28" s="132" t="e">
        <f>IF(D27&gt;=1E-20,"補助事業の要件を満たしています","補助事業の要件を満たしていません")</f>
        <v>#DIV/0!</v>
      </c>
      <c r="B28" s="132"/>
      <c r="C28" s="132"/>
      <c r="D28" s="132"/>
      <c r="E28" s="132"/>
    </row>
  </sheetData>
  <sheetProtection algorithmName="SHA-512" hashValue="5GUdJFqV7spjJ8QJDpyNX7KW9KZVjkfa4RqhITSTje7anEaSxnZsOlzvqouJQU9G0dCzF+vxXUu5N+Ur/l71yg==" saltValue="21IAEsfoBS6cUADSk1e82Q==" spinCount="100000" sheet="1" objects="1" scenarios="1" selectLockedCells="1"/>
  <mergeCells count="15">
    <mergeCell ref="A27:C27"/>
    <mergeCell ref="A28:E28"/>
    <mergeCell ref="A2:F2"/>
    <mergeCell ref="B24:C24"/>
    <mergeCell ref="D24:E24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</mergeCells>
  <phoneticPr fontId="1"/>
  <pageMargins left="0.78740157480314965" right="0.39370078740157483" top="0.98425196850393704" bottom="0.98425196850393704" header="0.51181102362204722" footer="0.51181102362204722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テーブル!$B$3:$B$7</xm:f>
          </x14:formula1>
          <xm:sqref>B9:E9</xm:sqref>
        </x14:dataValidation>
        <x14:dataValidation type="list" allowBlank="1" showInputMessage="1" showErrorMessage="1">
          <x14:formula1>
            <xm:f>テーブル!$A$3:$A$4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view="pageBreakPreview" zoomScaleNormal="100" zoomScaleSheetLayoutView="100" workbookViewId="0">
      <selection activeCell="G20" sqref="G20"/>
    </sheetView>
  </sheetViews>
  <sheetFormatPr defaultRowHeight="13.5" x14ac:dyDescent="0.15"/>
  <cols>
    <col min="15" max="15" width="3.875" customWidth="1"/>
  </cols>
  <sheetData>
    <row r="1" spans="1:15" x14ac:dyDescent="0.15">
      <c r="A1" s="142" t="s">
        <v>108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</sheetData>
  <sheetProtection algorithmName="SHA-512" hashValue="wedVS/cri1CPEwV3xe1GdfAB0+BotnIkZcnn3XHztlZTVQS5rURHJ0lYwX3UOzEdZ+uSiN+UT3SpnGct3CB+9w==" saltValue="Sf4yAThOSXaawzRrK7U9jw==" spinCount="100000" sheet="1" objects="1" scenarios="1" selectLockedCells="1"/>
  <mergeCells count="1">
    <mergeCell ref="A1:O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23"/>
  <sheetViews>
    <sheetView showGridLines="0" zoomScale="110" zoomScaleNormal="110" zoomScaleSheetLayoutView="120" workbookViewId="0">
      <selection activeCell="E11" sqref="E11"/>
    </sheetView>
  </sheetViews>
  <sheetFormatPr defaultColWidth="8.875" defaultRowHeight="16.149999999999999" customHeight="1" x14ac:dyDescent="0.15"/>
  <cols>
    <col min="1" max="2" width="8.875" style="2"/>
    <col min="3" max="3" width="4.25" style="4" customWidth="1"/>
    <col min="4" max="4" width="18.375" style="2" bestFit="1" customWidth="1"/>
    <col min="5" max="5" width="15.75" style="3" customWidth="1"/>
    <col min="6" max="6" width="6.625" style="2" customWidth="1"/>
    <col min="7" max="18" width="7.625" style="2" customWidth="1"/>
    <col min="19" max="19" width="8.875" style="2" customWidth="1"/>
    <col min="20" max="20" width="17.125" style="2" customWidth="1"/>
    <col min="21" max="16384" width="8.875" style="2"/>
  </cols>
  <sheetData>
    <row r="1" spans="3:25" ht="15" customHeight="1" x14ac:dyDescent="0.15">
      <c r="C1" s="126" t="s">
        <v>1</v>
      </c>
      <c r="D1" s="6"/>
      <c r="E1" s="1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3:25" ht="15" customHeight="1" x14ac:dyDescent="0.15">
      <c r="C2" s="52"/>
      <c r="D2" s="5"/>
      <c r="E2" s="15"/>
      <c r="F2" s="149" t="s">
        <v>2</v>
      </c>
      <c r="G2" s="149"/>
      <c r="H2" s="149"/>
      <c r="I2" s="149"/>
      <c r="J2" s="6"/>
      <c r="K2" s="6"/>
      <c r="L2" s="143" t="s">
        <v>96</v>
      </c>
      <c r="M2" s="143"/>
      <c r="N2" s="6"/>
      <c r="O2" s="149" t="s">
        <v>48</v>
      </c>
      <c r="P2" s="149"/>
      <c r="Q2" s="149"/>
      <c r="R2" s="6"/>
      <c r="S2" s="6"/>
      <c r="U2" s="46"/>
      <c r="V2" s="148" t="s">
        <v>0</v>
      </c>
      <c r="W2" s="148"/>
      <c r="X2" s="148" t="s">
        <v>74</v>
      </c>
      <c r="Y2" s="148"/>
    </row>
    <row r="3" spans="3:25" ht="15" customHeight="1" x14ac:dyDescent="0.15">
      <c r="C3" s="52"/>
      <c r="D3" s="53"/>
      <c r="E3" s="54"/>
      <c r="F3" s="55"/>
      <c r="G3" s="144" t="s">
        <v>92</v>
      </c>
      <c r="H3" s="145"/>
      <c r="I3" s="146" t="s">
        <v>3</v>
      </c>
      <c r="J3" s="147"/>
      <c r="K3" s="56"/>
      <c r="L3" s="57" t="s">
        <v>63</v>
      </c>
      <c r="M3" s="58">
        <f>計算シート!B12</f>
        <v>0</v>
      </c>
      <c r="N3" s="59"/>
      <c r="O3" s="60"/>
      <c r="P3" s="61" t="s">
        <v>78</v>
      </c>
      <c r="Q3" s="61" t="s">
        <v>79</v>
      </c>
      <c r="R3" s="62" t="s">
        <v>49</v>
      </c>
      <c r="S3" s="62"/>
      <c r="U3" s="46"/>
      <c r="V3" s="19" t="s">
        <v>69</v>
      </c>
      <c r="W3" s="19" t="s">
        <v>73</v>
      </c>
      <c r="X3" s="19" t="s">
        <v>69</v>
      </c>
      <c r="Y3" s="19" t="s">
        <v>73</v>
      </c>
    </row>
    <row r="4" spans="3:25" ht="15" customHeight="1" x14ac:dyDescent="0.15">
      <c r="C4" s="52"/>
      <c r="D4" s="53"/>
      <c r="E4" s="63"/>
      <c r="F4" s="64" t="s">
        <v>4</v>
      </c>
      <c r="G4" s="65">
        <v>36.5</v>
      </c>
      <c r="H4" s="7" t="s">
        <v>5</v>
      </c>
      <c r="I4" s="66">
        <v>2.5</v>
      </c>
      <c r="J4" s="8" t="s">
        <v>6</v>
      </c>
      <c r="K4" s="67"/>
      <c r="L4" s="45" t="s">
        <v>51</v>
      </c>
      <c r="M4" s="68">
        <f>計算シート!D12</f>
        <v>0</v>
      </c>
      <c r="N4" s="69"/>
      <c r="O4" s="70" t="s">
        <v>8</v>
      </c>
      <c r="P4" s="71">
        <f>V4+W4</f>
        <v>27.798999999999999</v>
      </c>
      <c r="Q4" s="23">
        <f>X4+Y4</f>
        <v>46.552999999999997</v>
      </c>
      <c r="R4" s="24">
        <f>IF(計算シート!B5=P3,P4,Q4)</f>
        <v>46.552999999999997</v>
      </c>
      <c r="S4" s="24" t="s">
        <v>9</v>
      </c>
      <c r="U4" s="46" t="s">
        <v>70</v>
      </c>
      <c r="V4" s="46">
        <v>26.515000000000001</v>
      </c>
      <c r="W4" s="46">
        <v>1.284</v>
      </c>
      <c r="X4" s="46">
        <v>43.472999999999999</v>
      </c>
      <c r="Y4" s="46">
        <v>3.08</v>
      </c>
    </row>
    <row r="5" spans="3:25" ht="15" customHeight="1" x14ac:dyDescent="0.15">
      <c r="C5" s="52"/>
      <c r="D5" s="53"/>
      <c r="E5" s="63"/>
      <c r="F5" s="72" t="s">
        <v>80</v>
      </c>
      <c r="G5" s="73">
        <v>45</v>
      </c>
      <c r="H5" s="7" t="s">
        <v>46</v>
      </c>
      <c r="I5" s="66">
        <v>2.29</v>
      </c>
      <c r="J5" s="8" t="s">
        <v>47</v>
      </c>
      <c r="K5" s="67"/>
      <c r="L5" s="42"/>
      <c r="M5" s="74"/>
      <c r="N5" s="75"/>
      <c r="O5" s="8" t="s">
        <v>13</v>
      </c>
      <c r="P5" s="76">
        <f t="shared" ref="P5:P6" si="0">V5+W5</f>
        <v>19.221</v>
      </c>
      <c r="Q5" s="48">
        <f t="shared" ref="Q5:Q6" si="1">X5+Y5</f>
        <v>32.103000000000002</v>
      </c>
      <c r="R5" s="25">
        <f>IF(計算シート!B5=P3,P5,Q5)</f>
        <v>32.103000000000002</v>
      </c>
      <c r="S5" s="25" t="s">
        <v>9</v>
      </c>
      <c r="U5" s="46" t="s">
        <v>71</v>
      </c>
      <c r="V5" s="46">
        <v>18.445</v>
      </c>
      <c r="W5" s="46">
        <v>0.77600000000000002</v>
      </c>
      <c r="X5" s="46">
        <v>30.242000000000001</v>
      </c>
      <c r="Y5" s="46">
        <v>1.861</v>
      </c>
    </row>
    <row r="6" spans="3:25" ht="15" customHeight="1" x14ac:dyDescent="0.15">
      <c r="C6" s="52"/>
      <c r="D6" s="53"/>
      <c r="E6" s="53"/>
      <c r="F6" s="64" t="s">
        <v>89</v>
      </c>
      <c r="G6" s="65">
        <v>109.39</v>
      </c>
      <c r="H6" s="7" t="s">
        <v>46</v>
      </c>
      <c r="I6" s="66">
        <v>6.5279999999999996</v>
      </c>
      <c r="J6" s="8" t="s">
        <v>47</v>
      </c>
      <c r="K6" s="77"/>
      <c r="L6" s="43"/>
      <c r="M6" s="78"/>
      <c r="N6" s="75"/>
      <c r="O6" s="10" t="s">
        <v>7</v>
      </c>
      <c r="P6" s="79">
        <f t="shared" si="0"/>
        <v>37.471000000000004</v>
      </c>
      <c r="Q6" s="49">
        <f t="shared" si="1"/>
        <v>62.713999999999999</v>
      </c>
      <c r="R6" s="26">
        <f>IF(計算シート!B5=P3,P6,Q6)</f>
        <v>62.713999999999999</v>
      </c>
      <c r="S6" s="26" t="s">
        <v>9</v>
      </c>
      <c r="U6" s="46" t="s">
        <v>72</v>
      </c>
      <c r="V6" s="46">
        <v>35.737000000000002</v>
      </c>
      <c r="W6" s="46">
        <v>1.734</v>
      </c>
      <c r="X6" s="46">
        <v>58.594000000000001</v>
      </c>
      <c r="Y6" s="46">
        <v>4.12</v>
      </c>
    </row>
    <row r="7" spans="3:25" ht="15" customHeight="1" x14ac:dyDescent="0.15">
      <c r="C7" s="52"/>
      <c r="D7" s="53"/>
      <c r="E7" s="53"/>
      <c r="F7" s="80" t="s">
        <v>10</v>
      </c>
      <c r="G7" s="81">
        <v>3.6</v>
      </c>
      <c r="H7" s="9" t="s">
        <v>11</v>
      </c>
      <c r="I7" s="82">
        <v>0.47699999999999998</v>
      </c>
      <c r="J7" s="10" t="s">
        <v>12</v>
      </c>
      <c r="K7" s="77"/>
      <c r="L7" s="39"/>
      <c r="M7" s="39"/>
      <c r="N7" s="6"/>
      <c r="O7" s="53"/>
      <c r="P7" s="83"/>
      <c r="Q7" s="11"/>
      <c r="R7" s="6"/>
      <c r="S7" s="6"/>
    </row>
    <row r="8" spans="3:25" ht="15" customHeight="1" x14ac:dyDescent="0.15">
      <c r="C8" s="125" t="s">
        <v>14</v>
      </c>
      <c r="D8" s="85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5" ht="15" customHeight="1" x14ac:dyDescent="0.15">
      <c r="C9" s="86"/>
      <c r="D9" s="87"/>
      <c r="E9" s="13"/>
      <c r="F9" s="86" t="s">
        <v>15</v>
      </c>
      <c r="G9" s="88" t="s">
        <v>16</v>
      </c>
      <c r="H9" s="89" t="s">
        <v>17</v>
      </c>
      <c r="I9" s="89" t="s">
        <v>18</v>
      </c>
      <c r="J9" s="89" t="s">
        <v>19</v>
      </c>
      <c r="K9" s="89" t="s">
        <v>20</v>
      </c>
      <c r="L9" s="89" t="s">
        <v>21</v>
      </c>
      <c r="M9" s="89" t="s">
        <v>22</v>
      </c>
      <c r="N9" s="89" t="s">
        <v>23</v>
      </c>
      <c r="O9" s="89" t="s">
        <v>24</v>
      </c>
      <c r="P9" s="89" t="s">
        <v>25</v>
      </c>
      <c r="Q9" s="89" t="s">
        <v>26</v>
      </c>
      <c r="R9" s="90" t="s">
        <v>27</v>
      </c>
      <c r="S9" s="91" t="s">
        <v>28</v>
      </c>
    </row>
    <row r="10" spans="3:25" ht="15" customHeight="1" x14ac:dyDescent="0.15">
      <c r="C10" s="86" t="s">
        <v>29</v>
      </c>
      <c r="D10" s="12" t="s">
        <v>30</v>
      </c>
      <c r="E10" s="13"/>
      <c r="F10" s="92" t="s">
        <v>31</v>
      </c>
      <c r="G10" s="93">
        <v>30</v>
      </c>
      <c r="H10" s="94">
        <v>31</v>
      </c>
      <c r="I10" s="94">
        <v>30</v>
      </c>
      <c r="J10" s="94">
        <v>31</v>
      </c>
      <c r="K10" s="94">
        <v>31</v>
      </c>
      <c r="L10" s="94">
        <v>30</v>
      </c>
      <c r="M10" s="94">
        <v>31</v>
      </c>
      <c r="N10" s="94">
        <v>30</v>
      </c>
      <c r="O10" s="94">
        <v>31</v>
      </c>
      <c r="P10" s="94">
        <v>31</v>
      </c>
      <c r="Q10" s="94">
        <v>28</v>
      </c>
      <c r="R10" s="95">
        <v>31</v>
      </c>
      <c r="S10" s="96">
        <f>SUM(G10:R10)</f>
        <v>365</v>
      </c>
    </row>
    <row r="11" spans="3:25" ht="15" customHeight="1" x14ac:dyDescent="0.15">
      <c r="C11" s="86" t="s">
        <v>32</v>
      </c>
      <c r="D11" s="14" t="s">
        <v>33</v>
      </c>
      <c r="E11" s="13" t="s">
        <v>34</v>
      </c>
      <c r="F11" s="86" t="s">
        <v>35</v>
      </c>
      <c r="G11" s="97">
        <f>$R$4*G10</f>
        <v>1396.59</v>
      </c>
      <c r="H11" s="98">
        <f>$R$4*H10</f>
        <v>1443.143</v>
      </c>
      <c r="I11" s="98">
        <f>$R$5*I10</f>
        <v>963.09</v>
      </c>
      <c r="J11" s="98">
        <f t="shared" ref="J11:L11" si="2">$R$5*J10</f>
        <v>995.1930000000001</v>
      </c>
      <c r="K11" s="98">
        <f t="shared" si="2"/>
        <v>995.1930000000001</v>
      </c>
      <c r="L11" s="98">
        <f t="shared" si="2"/>
        <v>963.09</v>
      </c>
      <c r="M11" s="98">
        <f>$R$4*M10</f>
        <v>1443.143</v>
      </c>
      <c r="N11" s="98">
        <f>$R$4*N10</f>
        <v>1396.59</v>
      </c>
      <c r="O11" s="98">
        <f>$R$6*O10</f>
        <v>1944.134</v>
      </c>
      <c r="P11" s="98">
        <f t="shared" ref="P11:R11" si="3">$R$6*P10</f>
        <v>1944.134</v>
      </c>
      <c r="Q11" s="98">
        <f t="shared" si="3"/>
        <v>1755.992</v>
      </c>
      <c r="R11" s="99">
        <f t="shared" si="3"/>
        <v>1944.134</v>
      </c>
      <c r="S11" s="100">
        <f>SUM(G11:R11)</f>
        <v>17184.425999999999</v>
      </c>
    </row>
    <row r="12" spans="3:25" ht="15" customHeight="1" x14ac:dyDescent="0.15">
      <c r="C12" s="101"/>
      <c r="D12" s="50"/>
      <c r="E12" s="39"/>
      <c r="F12" s="101"/>
      <c r="G12" s="102" t="s">
        <v>90</v>
      </c>
      <c r="H12" s="102" t="s">
        <v>90</v>
      </c>
      <c r="I12" s="102" t="s">
        <v>91</v>
      </c>
      <c r="J12" s="102" t="s">
        <v>91</v>
      </c>
      <c r="K12" s="102" t="s">
        <v>91</v>
      </c>
      <c r="L12" s="102" t="s">
        <v>91</v>
      </c>
      <c r="M12" s="102" t="s">
        <v>90</v>
      </c>
      <c r="N12" s="102" t="s">
        <v>90</v>
      </c>
      <c r="O12" s="102" t="s">
        <v>7</v>
      </c>
      <c r="P12" s="102" t="s">
        <v>7</v>
      </c>
      <c r="Q12" s="102" t="s">
        <v>7</v>
      </c>
      <c r="R12" s="102" t="s">
        <v>7</v>
      </c>
      <c r="S12" s="103"/>
    </row>
    <row r="13" spans="3:25" ht="15" customHeight="1" x14ac:dyDescent="0.15">
      <c r="C13" s="3" t="s">
        <v>57</v>
      </c>
      <c r="D13" s="15"/>
      <c r="E13" s="6"/>
      <c r="F13" s="52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3"/>
    </row>
    <row r="14" spans="3:25" ht="15" customHeight="1" x14ac:dyDescent="0.15">
      <c r="C14" s="84">
        <f>計算シート!B9</f>
        <v>0</v>
      </c>
      <c r="D14" s="15"/>
      <c r="E14" s="1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5" ht="15" customHeight="1" x14ac:dyDescent="0.15">
      <c r="C15" s="88"/>
      <c r="D15" s="18"/>
      <c r="E15" s="105"/>
      <c r="F15" s="57" t="s">
        <v>15</v>
      </c>
      <c r="G15" s="106" t="s">
        <v>16</v>
      </c>
      <c r="H15" s="89" t="s">
        <v>17</v>
      </c>
      <c r="I15" s="89" t="s">
        <v>18</v>
      </c>
      <c r="J15" s="89" t="s">
        <v>19</v>
      </c>
      <c r="K15" s="89" t="s">
        <v>20</v>
      </c>
      <c r="L15" s="89" t="s">
        <v>21</v>
      </c>
      <c r="M15" s="89" t="s">
        <v>22</v>
      </c>
      <c r="N15" s="89" t="s">
        <v>23</v>
      </c>
      <c r="O15" s="89" t="s">
        <v>24</v>
      </c>
      <c r="P15" s="89" t="s">
        <v>25</v>
      </c>
      <c r="Q15" s="89" t="s">
        <v>26</v>
      </c>
      <c r="R15" s="107" t="s">
        <v>27</v>
      </c>
      <c r="S15" s="91" t="s">
        <v>28</v>
      </c>
    </row>
    <row r="16" spans="3:25" ht="15" customHeight="1" x14ac:dyDescent="0.15">
      <c r="C16" s="108" t="s">
        <v>36</v>
      </c>
      <c r="D16" s="20" t="s">
        <v>64</v>
      </c>
      <c r="E16" s="21" t="s">
        <v>65</v>
      </c>
      <c r="F16" s="109" t="str">
        <f>IF(計算シート!$B$9=テーブル!B$3,"L",IF(OR(計算シート!$B$9=テーブル!$B$5,計算シート!$B$9=テーブル!$B$4),"㎥","kWh"))</f>
        <v>kWh</v>
      </c>
      <c r="G16" s="110" t="e">
        <f>IF(計算シート!$B$9=テーブル!$B$3,ROUND(G11/$M$3/$G$4,0),IF(計算シート!$B$9=テーブル!$B$5,ROUND(G11/$M$3/$G$6,0),IF(計算シート!$B$9=テーブル!$B$4,ROUND(G11/$M$3/$G$5,0),ROUND(G11/$M$3/$G$7,0))))</f>
        <v>#DIV/0!</v>
      </c>
      <c r="H16" s="110" t="e">
        <f>IF(計算シート!$B$9=テーブル!$B$3,ROUND(H11/$M$3/$G$4,0),IF(計算シート!$B$9=テーブル!$B$5,ROUND(H11/$M$3/$G$6,0),IF(計算シート!$B$9=テーブル!$B$4,ROUND(H11/$M$3/$G$5,0),ROUND(H11/$M$3/$G$7,0))))</f>
        <v>#DIV/0!</v>
      </c>
      <c r="I16" s="110" t="e">
        <f>IF(計算シート!$B$9=テーブル!$B$3,ROUND(I11/$M$3/$G$4,0),IF(計算シート!$B$9=テーブル!$B$5,ROUND(I11/$M$3/$G$6,0),IF(計算シート!$B$9=テーブル!$B$4,ROUND(I11/$M$3/$G$5,0),ROUND(I11/$M$3/$G$7,0))))</f>
        <v>#DIV/0!</v>
      </c>
      <c r="J16" s="110" t="e">
        <f>IF(計算シート!$B$9=テーブル!$B$3,ROUND(J11/$M$3/$G$4,0),IF(計算シート!$B$9=テーブル!$B$5,ROUND(J11/$M$3/$G$6,0),IF(計算シート!$B$9=テーブル!$B$4,ROUND(J11/$M$3/$G$5,0),ROUND(J11/$M$3/$G$7,0))))</f>
        <v>#DIV/0!</v>
      </c>
      <c r="K16" s="110" t="e">
        <f>IF(計算シート!$B$9=テーブル!$B$3,ROUND(K11/$M$3/$G$4,0),IF(計算シート!$B$9=テーブル!$B$5,ROUND(K11/$M$3/$G$6,0),IF(計算シート!$B$9=テーブル!$B$4,ROUND(K11/$M$3/$G$5,0),ROUND(K11/$M$3/$G$7,0))))</f>
        <v>#DIV/0!</v>
      </c>
      <c r="L16" s="110" t="e">
        <f>IF(計算シート!$B$9=テーブル!$B$3,ROUND(L11/$M$3/$G$4,0),IF(計算シート!$B$9=テーブル!$B$5,ROUND(L11/$M$3/$G$6,0),IF(計算シート!$B$9=テーブル!$B$4,ROUND(L11/$M$3/$G$5,0),ROUND(L11/$M$3/$G$7,0))))</f>
        <v>#DIV/0!</v>
      </c>
      <c r="M16" s="110" t="e">
        <f>IF(計算シート!$B$9=テーブル!$B$3,ROUND(M11/$M$3/$G$4,0),IF(計算シート!$B$9=テーブル!$B$5,ROUND(M11/$M$3/$G$6,0),IF(計算シート!$B$9=テーブル!$B$4,ROUND(M11/$M$3/$G$5,0),ROUND(M11/$M$3/$G$7,0))))</f>
        <v>#DIV/0!</v>
      </c>
      <c r="N16" s="110" t="e">
        <f>IF(計算シート!$B$9=テーブル!$B$3,ROUND(N11/$M$3/$G$4,0),IF(計算シート!$B$9=テーブル!$B$5,ROUND(N11/$M$3/$G$6,0),IF(計算シート!$B$9=テーブル!$B$4,ROUND(N11/$M$3/$G$5,0),ROUND(N11/$M$3/$G$7,0))))</f>
        <v>#DIV/0!</v>
      </c>
      <c r="O16" s="110" t="e">
        <f>IF(計算シート!$B$9=テーブル!$B$3,ROUND(O11/$M$3/$G$4,0),IF(計算シート!$B$9=テーブル!$B$5,ROUND(O11/$M$3/$G$6,0),IF(計算シート!$B$9=テーブル!$B$4,ROUND(O11/$M$3/$G$5,0),ROUND(O11/$M$3/$G$7,0))))</f>
        <v>#DIV/0!</v>
      </c>
      <c r="P16" s="110" t="e">
        <f>IF(計算シート!$B$9=テーブル!$B$3,ROUND(P11/$M$3/$G$4,0),IF(計算シート!$B$9=テーブル!$B$5,ROUND(P11/$M$3/$G$6,0),IF(計算シート!$B$9=テーブル!$B$4,ROUND(P11/$M$3/$G$5,0),ROUND(P11/$M$3/$G$7,0))))</f>
        <v>#DIV/0!</v>
      </c>
      <c r="Q16" s="110" t="e">
        <f>IF(計算シート!$B$9=テーブル!$B$3,ROUND(Q11/$M$3/$G$4,0),IF(計算シート!$B$9=テーブル!$B$5,ROUND(Q11/$M$3/$G$6,0),IF(計算シート!$B$9=テーブル!$B$4,ROUND(Q11/$M$3/$G$5,0),ROUND(Q11/$M$3/$G$7,0))))</f>
        <v>#DIV/0!</v>
      </c>
      <c r="R16" s="110" t="e">
        <f>IF(計算シート!$B$9=テーブル!$B$3,ROUND(R11/$M$3/$G$4,0),IF(計算シート!$B$9=テーブル!$B$5,ROUND(R11/$M$3/$G$6,0),IF(計算シート!$B$9=テーブル!$B$4,ROUND(R11/$M$3/$G$5,0),ROUND(R11/$M$3/$G$7,0))))</f>
        <v>#DIV/0!</v>
      </c>
      <c r="S16" s="111" t="e">
        <f t="shared" ref="S16:S17" si="4">SUM(G16:R16)</f>
        <v>#DIV/0!</v>
      </c>
    </row>
    <row r="17" spans="3:19" ht="15" customHeight="1" x14ac:dyDescent="0.15">
      <c r="C17" s="112" t="s">
        <v>38</v>
      </c>
      <c r="D17" s="22" t="s">
        <v>44</v>
      </c>
      <c r="E17" s="113" t="s">
        <v>40</v>
      </c>
      <c r="F17" s="114" t="s">
        <v>41</v>
      </c>
      <c r="G17" s="115" t="e">
        <f>IF(計算シート!$B$9=テーブル!$B$3,ROUND(G16*$I$4,0),IF(計算シート!$B$9=テーブル!$B$5,ROUND(G16*$I$6,0),IF(計算シート!$B$9=テーブル!$B$4,ROUND(G16*$I$5,0),ROUND(詳細試算!G16*$I$7,0))))</f>
        <v>#DIV/0!</v>
      </c>
      <c r="H17" s="115" t="e">
        <f>IF(計算シート!$B$9=テーブル!$B$3,ROUND(H16*$I$4,0),IF(計算シート!$B$9=テーブル!$B$5,ROUND(H16*$I$6,0),IF(計算シート!$B$9=テーブル!$B$4,ROUND(H16*$I$5,0),ROUND(詳細試算!H16*$I$7,0))))</f>
        <v>#DIV/0!</v>
      </c>
      <c r="I17" s="115" t="e">
        <f>IF(計算シート!$B$9=テーブル!$B$3,ROUND(I16*$I$4,0),IF(計算シート!$B$9=テーブル!$B$5,ROUND(I16*$I$6,0),IF(計算シート!$B$9=テーブル!$B$4,ROUND(I16*$I$5,0),ROUND(詳細試算!I16*$I$7,0))))</f>
        <v>#DIV/0!</v>
      </c>
      <c r="J17" s="115" t="e">
        <f>IF(計算シート!$B$9=テーブル!$B$3,ROUND(J16*$I$4,0),IF(計算シート!$B$9=テーブル!$B$5,ROUND(J16*$I$6,0),IF(計算シート!$B$9=テーブル!$B$4,ROUND(J16*$I$5,0),ROUND(詳細試算!J16*$I$7,0))))</f>
        <v>#DIV/0!</v>
      </c>
      <c r="K17" s="115" t="e">
        <f>IF(計算シート!$B$9=テーブル!$B$3,ROUND(K16*$I$4,0),IF(計算シート!$B$9=テーブル!$B$5,ROUND(K16*$I$6,0),IF(計算シート!$B$9=テーブル!$B$4,ROUND(K16*$I$5,0),ROUND(詳細試算!K16*$I$7,0))))</f>
        <v>#DIV/0!</v>
      </c>
      <c r="L17" s="115" t="e">
        <f>IF(計算シート!$B$9=テーブル!$B$3,ROUND(L16*$I$4,0),IF(計算シート!$B$9=テーブル!$B$5,ROUND(L16*$I$6,0),IF(計算シート!$B$9=テーブル!$B$4,ROUND(L16*$I$5,0),ROUND(詳細試算!L16*$I$7,0))))</f>
        <v>#DIV/0!</v>
      </c>
      <c r="M17" s="115" t="e">
        <f>IF(計算シート!$B$9=テーブル!$B$3,ROUND(M16*$I$4,0),IF(計算シート!$B$9=テーブル!$B$5,ROUND(M16*$I$6,0),IF(計算シート!$B$9=テーブル!$B$4,ROUND(M16*$I$5,0),ROUND(詳細試算!M16*$I$7,0))))</f>
        <v>#DIV/0!</v>
      </c>
      <c r="N17" s="115" t="e">
        <f>IF(計算シート!$B$9=テーブル!$B$3,ROUND(N16*$I$4,0),IF(計算シート!$B$9=テーブル!$B$5,ROUND(N16*$I$6,0),IF(計算シート!$B$9=テーブル!$B$4,ROUND(N16*$I$5,0),ROUND(詳細試算!N16*$I$7,0))))</f>
        <v>#DIV/0!</v>
      </c>
      <c r="O17" s="115" t="e">
        <f>IF(計算シート!$B$9=テーブル!$B$3,ROUND(O16*$I$4,0),IF(計算シート!$B$9=テーブル!$B$5,ROUND(O16*$I$6,0),IF(計算シート!$B$9=テーブル!$B$4,ROUND(O16*$I$5,0),ROUND(詳細試算!O16*$I$7,0))))</f>
        <v>#DIV/0!</v>
      </c>
      <c r="P17" s="115" t="e">
        <f>IF(計算シート!$B$9=テーブル!$B$3,ROUND(P16*$I$4,0),IF(計算シート!$B$9=テーブル!$B$5,ROUND(P16*$I$6,0),IF(計算シート!$B$9=テーブル!$B$4,ROUND(P16*$I$5,0),ROUND(詳細試算!P16*$I$7,0))))</f>
        <v>#DIV/0!</v>
      </c>
      <c r="Q17" s="115" t="e">
        <f>IF(計算シート!$B$9=テーブル!$B$3,ROUND(Q16*$I$4,0),IF(計算シート!$B$9=テーブル!$B$5,ROUND(Q16*$I$6,0),IF(計算シート!$B$9=テーブル!$B$4,ROUND(Q16*$I$5,0),ROUND(詳細試算!Q16*$I$7,0))))</f>
        <v>#DIV/0!</v>
      </c>
      <c r="R17" s="115" t="e">
        <f>IF(計算シート!$B$9=テーブル!$B$3,ROUND(R16*$I$4,0),IF(計算シート!$B$9=テーブル!$B$5,ROUND(R16*$I$6,0),IF(計算シート!$B$9=テーブル!$B$4,ROUND(R16*$I$5,0),ROUND(詳細試算!R16*$I$7,0))))</f>
        <v>#DIV/0!</v>
      </c>
      <c r="S17" s="116" t="e">
        <f t="shared" si="4"/>
        <v>#DIV/0!</v>
      </c>
    </row>
    <row r="18" spans="3:19" ht="16.149999999999999" customHeight="1" x14ac:dyDescent="0.15">
      <c r="C18" s="52"/>
      <c r="D18" s="6"/>
      <c r="E18" s="1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3:19" ht="16.149999999999999" customHeight="1" x14ac:dyDescent="0.15">
      <c r="C19" s="3" t="s">
        <v>58</v>
      </c>
      <c r="D19" s="6"/>
      <c r="E19" s="1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3:19" ht="16.149999999999999" customHeight="1" x14ac:dyDescent="0.15">
      <c r="C20" s="125" t="str">
        <f>計算シート!D9</f>
        <v>エコキュート</v>
      </c>
      <c r="D20" s="15"/>
      <c r="E20" s="1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3:19" ht="16.149999999999999" customHeight="1" x14ac:dyDescent="0.15">
      <c r="C21" s="86"/>
      <c r="D21" s="14"/>
      <c r="E21" s="13"/>
      <c r="F21" s="86" t="s">
        <v>15</v>
      </c>
      <c r="G21" s="88" t="s">
        <v>16</v>
      </c>
      <c r="H21" s="89" t="s">
        <v>17</v>
      </c>
      <c r="I21" s="89" t="s">
        <v>18</v>
      </c>
      <c r="J21" s="89" t="s">
        <v>19</v>
      </c>
      <c r="K21" s="89" t="s">
        <v>20</v>
      </c>
      <c r="L21" s="89" t="s">
        <v>21</v>
      </c>
      <c r="M21" s="89" t="s">
        <v>22</v>
      </c>
      <c r="N21" s="89" t="s">
        <v>23</v>
      </c>
      <c r="O21" s="89" t="s">
        <v>24</v>
      </c>
      <c r="P21" s="89" t="s">
        <v>25</v>
      </c>
      <c r="Q21" s="89" t="s">
        <v>26</v>
      </c>
      <c r="R21" s="90" t="s">
        <v>27</v>
      </c>
      <c r="S21" s="117" t="s">
        <v>28</v>
      </c>
    </row>
    <row r="22" spans="3:19" ht="16.149999999999999" customHeight="1" x14ac:dyDescent="0.15">
      <c r="C22" s="118" t="s">
        <v>42</v>
      </c>
      <c r="D22" s="16" t="s">
        <v>37</v>
      </c>
      <c r="E22" s="17" t="s">
        <v>66</v>
      </c>
      <c r="F22" s="109" t="str">
        <f>IF(計算シート!$D$9=テーブル!B$3,"L",IF(OR(計算シート!$D$9=テーブル!$B$5,計算シート!$D$9=テーブル!$B$4),"㎥","kWh"))</f>
        <v>kWh</v>
      </c>
      <c r="G22" s="110" t="e">
        <f>IF(計算シート!$D$9=テーブル!$B$3,ROUND(G11/$M$4/$G$4,0),IF(計算シート!$D$9=テーブル!$B$5,ROUND(G11/$M$4/$G$6,0),IF(計算シート!$D$9=テーブル!$B$4,ROUND(G11/$M$4/$G$5,0),ROUND(G11/$M$4/$G$7,0))))</f>
        <v>#DIV/0!</v>
      </c>
      <c r="H22" s="110" t="e">
        <f>IF(計算シート!$D$9=テーブル!$B$3,ROUND(H11/$M$4/$G$4,0),IF(計算シート!$D$9=テーブル!$B$5,ROUND(H11/$M$4/$G$6,0),IF(計算シート!$D$9=テーブル!$B$4,ROUND(H11/$M$4/$G$5,0),ROUND(H11/$M$4/$G$7,0))))</f>
        <v>#DIV/0!</v>
      </c>
      <c r="I22" s="110" t="e">
        <f>IF(計算シート!$D$9=テーブル!$B$3,ROUND(I11/$M$4/$G$4,0),IF(計算シート!$D$9=テーブル!$B$5,ROUND(I11/$M$4/$G$6,0),IF(計算シート!$D$9=テーブル!$B$4,ROUND(I11/$M$4/$G$5,0),ROUND(I11/$M$4/$G$7,0))))</f>
        <v>#DIV/0!</v>
      </c>
      <c r="J22" s="110" t="e">
        <f>IF(計算シート!$D$9=テーブル!$B$3,ROUND(J11/$M$4/$G$4,0),IF(計算シート!$D$9=テーブル!$B$5,ROUND(J11/$M$4/$G$6,0),IF(計算シート!$D$9=テーブル!$B$4,ROUND(J11/$M$4/$G$5,0),ROUND(J11/$M$4/$G$7,0))))</f>
        <v>#DIV/0!</v>
      </c>
      <c r="K22" s="110" t="e">
        <f>IF(計算シート!$D$9=テーブル!$B$3,ROUND(K11/$M$4/$G$4,0),IF(計算シート!$D$9=テーブル!$B$5,ROUND(K11/$M$4/$G$6,0),IF(計算シート!$D$9=テーブル!$B$4,ROUND(K11/$M$4/$G$5,0),ROUND(K11/$M$4/$G$7,0))))</f>
        <v>#DIV/0!</v>
      </c>
      <c r="L22" s="110" t="e">
        <f>IF(計算シート!$D$9=テーブル!$B$3,ROUND(L11/$M$4/$G$4,0),IF(計算シート!$D$9=テーブル!$B$5,ROUND(L11/$M$4/$G$6,0),IF(計算シート!$D$9=テーブル!$B$4,ROUND(L11/$M$4/$G$5,0),ROUND(L11/$M$4/$G$7,0))))</f>
        <v>#DIV/0!</v>
      </c>
      <c r="M22" s="110" t="e">
        <f>IF(計算シート!$D$9=テーブル!$B$3,ROUND(M11/$M$4/$G$4,0),IF(計算シート!$D$9=テーブル!$B$5,ROUND(M11/$M$4/$G$6,0),IF(計算シート!$D$9=テーブル!$B$4,ROUND(M11/$M$4/$G$5,0),ROUND(M11/$M$4/$G$7,0))))</f>
        <v>#DIV/0!</v>
      </c>
      <c r="N22" s="110" t="e">
        <f>IF(計算シート!$D$9=テーブル!$B$3,ROUND(N11/$M$4/$G$4,0),IF(計算シート!$D$9=テーブル!$B$5,ROUND(N11/$M$4/$G$6,0),IF(計算シート!$D$9=テーブル!$B$4,ROUND(N11/$M$4/$G$5,0),ROUND(N11/$M$4/$G$7,0))))</f>
        <v>#DIV/0!</v>
      </c>
      <c r="O22" s="110" t="e">
        <f>IF(計算シート!$D$9=テーブル!$B$3,ROUND(O11/$M$4/$G$4,0),IF(計算シート!$D$9=テーブル!$B$5,ROUND(O11/$M$4/$G$6,0),IF(計算シート!$D$9=テーブル!$B$4,ROUND(O11/$M$4/$G$5,0),ROUND(O11/$M$4/$G$7,0))))</f>
        <v>#DIV/0!</v>
      </c>
      <c r="P22" s="110" t="e">
        <f>IF(計算シート!$D$9=テーブル!$B$3,ROUND(P11/$M$4/$G$4,0),IF(計算シート!$D$9=テーブル!$B$5,ROUND(P11/$M$4/$G$6,0),IF(計算シート!$D$9=テーブル!$B$4,ROUND(P11/$M$4/$G$5,0),ROUND(P11/$M$4/$G$7,0))))</f>
        <v>#DIV/0!</v>
      </c>
      <c r="Q22" s="110" t="e">
        <f>IF(計算シート!$D$9=テーブル!$B$3,ROUND(Q11/$M$4/$G$4,0),IF(計算シート!$D$9=テーブル!$B$5,ROUND(Q11/$M$4/$G$6,0),IF(計算シート!$D$9=テーブル!$B$4,ROUND(Q11/$M$4/$G$5,0),ROUND(Q11/$M$4/$G$7,0))))</f>
        <v>#DIV/0!</v>
      </c>
      <c r="R22" s="119" t="e">
        <f>IF(計算シート!$D$9=テーブル!$B$3,ROUND(R11/$M$4/$G$4,0),IF(計算シート!$D$9=テーブル!$B$5,ROUND(R11/$M$4/$G$6,0),IF(計算シート!$D$9=テーブル!$B$4,ROUND(R11/$M$4/$G$5,0),ROUND(R11/$M$4/$G$7,0))))</f>
        <v>#DIV/0!</v>
      </c>
      <c r="S22" s="120" t="e">
        <f t="shared" ref="S22:S23" si="5">SUM(G22:R22)</f>
        <v>#DIV/0!</v>
      </c>
    </row>
    <row r="23" spans="3:19" ht="16.149999999999999" customHeight="1" x14ac:dyDescent="0.15">
      <c r="C23" s="121" t="s">
        <v>43</v>
      </c>
      <c r="D23" s="51" t="s">
        <v>39</v>
      </c>
      <c r="E23" s="122" t="s">
        <v>45</v>
      </c>
      <c r="F23" s="114" t="s">
        <v>41</v>
      </c>
      <c r="G23" s="115" t="e">
        <f>IF(計算シート!$D$9=テーブル!$B$3,ROUND(G22*$I$4,0),IF(計算シート!$D$9=テーブル!$B$5,ROUND(G22*$I$6,0),IF(計算シート!$D$9=テーブル!$B$4,ROUND(G22*$I$5,0),ROUND(詳細試算!G22*$I$7,0))))</f>
        <v>#DIV/0!</v>
      </c>
      <c r="H23" s="115" t="e">
        <f>IF(計算シート!$D$9=テーブル!$B$3,ROUND(H22*$I$4,0),IF(計算シート!$D$9=テーブル!$B$5,ROUND(H22*$I$6,0),IF(計算シート!$D$9=テーブル!$B$4,ROUND(H22*$I$5,0),ROUND(詳細試算!H22*$I$7,0))))</f>
        <v>#DIV/0!</v>
      </c>
      <c r="I23" s="115" t="e">
        <f>IF(計算シート!$D$9=テーブル!$B$3,ROUND(I22*$I$4,0),IF(計算シート!$D$9=テーブル!$B$5,ROUND(I22*$I$6,0),IF(計算シート!$D$9=テーブル!$B$4,ROUND(I22*$I$5,0),ROUND(詳細試算!I22*$I$7,0))))</f>
        <v>#DIV/0!</v>
      </c>
      <c r="J23" s="115" t="e">
        <f>IF(計算シート!$D$9=テーブル!$B$3,ROUND(J22*$I$4,0),IF(計算シート!$D$9=テーブル!$B$5,ROUND(J22*$I$6,0),IF(計算シート!$D$9=テーブル!$B$4,ROUND(J22*$I$5,0),ROUND(詳細試算!J22*$I$7,0))))</f>
        <v>#DIV/0!</v>
      </c>
      <c r="K23" s="115" t="e">
        <f>IF(計算シート!$D$9=テーブル!$B$3,ROUND(K22*$I$4,0),IF(計算シート!$D$9=テーブル!$B$5,ROUND(K22*$I$6,0),IF(計算シート!$D$9=テーブル!$B$4,ROUND(K22*$I$5,0),ROUND(詳細試算!K22*$I$7,0))))</f>
        <v>#DIV/0!</v>
      </c>
      <c r="L23" s="115" t="e">
        <f>IF(計算シート!$D$9=テーブル!$B$3,ROUND(L22*$I$4,0),IF(計算シート!$D$9=テーブル!$B$5,ROUND(L22*$I$6,0),IF(計算シート!$D$9=テーブル!$B$4,ROUND(L22*$I$5,0),ROUND(詳細試算!L22*$I$7,0))))</f>
        <v>#DIV/0!</v>
      </c>
      <c r="M23" s="115" t="e">
        <f>IF(計算シート!$D$9=テーブル!$B$3,ROUND(M22*$I$4,0),IF(計算シート!$D$9=テーブル!$B$5,ROUND(M22*$I$6,0),IF(計算シート!$D$9=テーブル!$B$4,ROUND(M22*$I$5,0),ROUND(詳細試算!M22*$I$7,0))))</f>
        <v>#DIV/0!</v>
      </c>
      <c r="N23" s="115" t="e">
        <f>IF(計算シート!$D$9=テーブル!$B$3,ROUND(N22*$I$4,0),IF(計算シート!$D$9=テーブル!$B$5,ROUND(N22*$I$6,0),IF(計算シート!$D$9=テーブル!$B$4,ROUND(N22*$I$5,0),ROUND(詳細試算!N22*$I$7,0))))</f>
        <v>#DIV/0!</v>
      </c>
      <c r="O23" s="115" t="e">
        <f>IF(計算シート!$D$9=テーブル!$B$3,ROUND(O22*$I$4,0),IF(計算シート!$D$9=テーブル!$B$5,ROUND(O22*$I$6,0),IF(計算シート!$D$9=テーブル!$B$4,ROUND(O22*$I$5,0),ROUND(詳細試算!O22*$I$7,0))))</f>
        <v>#DIV/0!</v>
      </c>
      <c r="P23" s="115" t="e">
        <f>IF(計算シート!$D$9=テーブル!$B$3,ROUND(P22*$I$4,0),IF(計算シート!$D$9=テーブル!$B$5,ROUND(P22*$I$6,0),IF(計算シート!$D$9=テーブル!$B$4,ROUND(P22*$I$5,0),ROUND(詳細試算!P22*$I$7,0))))</f>
        <v>#DIV/0!</v>
      </c>
      <c r="Q23" s="115" t="e">
        <f>IF(計算シート!$D$9=テーブル!$B$3,ROUND(Q22*$I$4,0),IF(計算シート!$D$9=テーブル!$B$5,ROUND(Q22*$I$6,0),IF(計算シート!$D$9=テーブル!$B$4,ROUND(Q22*$I$5,0),ROUND(詳細試算!Q22*$I$7,0))))</f>
        <v>#DIV/0!</v>
      </c>
      <c r="R23" s="123" t="e">
        <f>IF(計算シート!$D$9=テーブル!$B$3,ROUND(R22*$I$4,0),IF(計算シート!$D$9=テーブル!$B$5,ROUND(R22*$I$6,0),IF(計算シート!$D$9=テーブル!$B$4,ROUND(R22*$I$5,0),ROUND(詳細試算!R22*$I$7,0))))</f>
        <v>#DIV/0!</v>
      </c>
      <c r="S23" s="124" t="e">
        <f t="shared" si="5"/>
        <v>#DIV/0!</v>
      </c>
    </row>
  </sheetData>
  <autoFilter ref="A1:A42"/>
  <mergeCells count="7">
    <mergeCell ref="L2:M2"/>
    <mergeCell ref="G3:H3"/>
    <mergeCell ref="I3:J3"/>
    <mergeCell ref="V2:W2"/>
    <mergeCell ref="X2:Y2"/>
    <mergeCell ref="F2:I2"/>
    <mergeCell ref="O2:Q2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E11" sqref="E11"/>
    </sheetView>
  </sheetViews>
  <sheetFormatPr defaultColWidth="14.875" defaultRowHeight="15.75" x14ac:dyDescent="0.15"/>
  <cols>
    <col min="1" max="1" width="19.375" style="1" customWidth="1"/>
    <col min="2" max="2" width="22.125" customWidth="1"/>
    <col min="3" max="16384" width="14.875" style="1"/>
  </cols>
  <sheetData>
    <row r="2" spans="1:3" x14ac:dyDescent="0.15">
      <c r="A2" s="1" t="s">
        <v>77</v>
      </c>
      <c r="B2" s="1" t="s">
        <v>111</v>
      </c>
    </row>
    <row r="3" spans="1:3" x14ac:dyDescent="0.15">
      <c r="A3" s="1" t="s">
        <v>78</v>
      </c>
      <c r="B3" s="1" t="s">
        <v>81</v>
      </c>
      <c r="C3" s="1" t="s">
        <v>104</v>
      </c>
    </row>
    <row r="4" spans="1:3" x14ac:dyDescent="0.15">
      <c r="A4" s="1" t="s">
        <v>79</v>
      </c>
      <c r="B4" s="1" t="s">
        <v>82</v>
      </c>
      <c r="C4" s="1" t="s">
        <v>105</v>
      </c>
    </row>
    <row r="5" spans="1:3" x14ac:dyDescent="0.15">
      <c r="B5" s="1" t="s">
        <v>83</v>
      </c>
      <c r="C5" s="1" t="s">
        <v>105</v>
      </c>
    </row>
    <row r="6" spans="1:3" x14ac:dyDescent="0.15">
      <c r="B6" s="1" t="s">
        <v>84</v>
      </c>
      <c r="C6" s="1" t="s">
        <v>106</v>
      </c>
    </row>
    <row r="7" spans="1:3" x14ac:dyDescent="0.15">
      <c r="B7" s="1" t="s">
        <v>67</v>
      </c>
      <c r="C7" s="1" t="s">
        <v>107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</vt:lpstr>
      <vt:lpstr>機器ごとの給湯効率　確認シート</vt:lpstr>
      <vt:lpstr>詳細試算</vt:lpstr>
      <vt:lpstr>テーブル</vt:lpstr>
      <vt:lpstr>'機器ごとの給湯効率　確認シート'!Print_Area</vt:lpstr>
      <vt:lpstr>詳細試算!Print_Area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出羽　一樹</dc:creator>
  <cp:lastModifiedBy>仙台市</cp:lastModifiedBy>
  <cp:lastPrinted>2024-09-30T23:54:15Z</cp:lastPrinted>
  <dcterms:created xsi:type="dcterms:W3CDTF">2024-09-30T06:52:45Z</dcterms:created>
  <dcterms:modified xsi:type="dcterms:W3CDTF">2024-10-30T00:47:47Z</dcterms:modified>
</cp:coreProperties>
</file>